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55" windowHeight="9615" activeTab="0"/>
  </bookViews>
  <sheets>
    <sheet name="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<sst xmlns="http://schemas.openxmlformats.org/spreadsheetml/2006/main" count="313" uniqueCount="126">
  <si>
    <t>КЦСР</t>
  </si>
  <si>
    <t>КВР</t>
  </si>
  <si>
    <t>0102</t>
  </si>
  <si>
    <t>200</t>
  </si>
  <si>
    <t>0104</t>
  </si>
  <si>
    <t>0502</t>
  </si>
  <si>
    <t>0801</t>
  </si>
  <si>
    <t>Всего расходов</t>
  </si>
  <si>
    <t>к решению Думы</t>
  </si>
  <si>
    <t>300</t>
  </si>
  <si>
    <t>1001</t>
  </si>
  <si>
    <t>0203</t>
  </si>
  <si>
    <t>500</t>
  </si>
  <si>
    <t>0503</t>
  </si>
  <si>
    <t>0412</t>
  </si>
  <si>
    <t>0111</t>
  </si>
  <si>
    <t>0407</t>
  </si>
  <si>
    <t>0113</t>
  </si>
  <si>
    <t>Бирюсинского муниципального образования</t>
  </si>
  <si>
    <t>"Бирюсинское городское поселение"</t>
  </si>
  <si>
    <t>0401</t>
  </si>
  <si>
    <t>0409</t>
  </si>
  <si>
    <t>Е.П. Гаева</t>
  </si>
  <si>
    <t>100</t>
  </si>
  <si>
    <t>800</t>
  </si>
  <si>
    <t>400</t>
  </si>
  <si>
    <t>1301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</si>
  <si>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</si>
  <si>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</si>
  <si>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государственных(муниципальных) нужд</t>
  </si>
  <si>
    <t>Обеспечение деятельности библиотек</t>
  </si>
  <si>
    <t xml:space="preserve">Непрограммные направления расходов </t>
  </si>
  <si>
    <t>Распределение бюджетных ассигнований по целевым статьям (муниципальным программам Бирюсинского муниципального образования "Бирюсинское городское поселение" и непрограммным направлениям деятельности), группам видам расходов, разделам, подразделам  классификации расходов бюджета Бирюсинского муниципального образования "Бирюсинское городское поселение" на 2016 год</t>
  </si>
  <si>
    <t>РзПР</t>
  </si>
  <si>
    <t>8100001010</t>
  </si>
  <si>
    <t>Иные межбюджетные ассигнования</t>
  </si>
  <si>
    <t>Предоставление субсидий бюджетным, автономным учреждениям и иным некоммерческим организациям</t>
  </si>
  <si>
    <t>Органы местного самоуправления</t>
  </si>
  <si>
    <t>Муниципальная программа Бирюсинского муниципального образования "Бирюсинское городское поселение "Повышение эффективности бюджетных расходов Бирюсинского муниципального образования "Бирюсинское городское поселение " на 2016-2018г.г.</t>
  </si>
  <si>
    <t>8100001020</t>
  </si>
  <si>
    <t>Муниципальная программа Бирюсинского муниципального образования "Бирюсинское городское поселение "Развитие малого и среднего предпринимательства в Бирюсинском муниципальном образовании "Бирюсинское городское поселение " на 2016-2018г.г.</t>
  </si>
  <si>
    <t>8100004030</t>
  </si>
  <si>
    <t>Другие вопросы в области национальной экономики</t>
  </si>
  <si>
    <t>600</t>
  </si>
  <si>
    <t>Муниципальная программа Бирюсинского муниципального образования "Бирюсинское городское поселение "Содержание и ремонт дорог на территории Бирюсинского муниципального образования "Бирюсинское городское поселение " на 2016-2018г.г.</t>
  </si>
  <si>
    <t>Дорожный фонд</t>
  </si>
  <si>
    <t>8100004050</t>
  </si>
  <si>
    <t>8100004060</t>
  </si>
  <si>
    <t>8100004070</t>
  </si>
  <si>
    <t>Муниципальная программа Бирюсинского муниципального образования "Бирюсинское городское поселение "Чистая вода" на 2016-2018г.г.</t>
  </si>
  <si>
    <t>Коммунальное хозяйство</t>
  </si>
  <si>
    <t>8100005090</t>
  </si>
  <si>
    <t>Муниципальная программа Бирюсинского муниципального образования "Бирюсинское городское поселение "Уличное освещение Бирюсинского муниципального образования "Бирюсинское городское поселение " на 2016-2018г.г.</t>
  </si>
  <si>
    <t>8100005100</t>
  </si>
  <si>
    <t>Уличное освещение</t>
  </si>
  <si>
    <t>Муниципальная программа Бирюсинского муниципального образования "Бирюсинское городское поселение "Организация и содержание мест захоронения на территории Бирюсинского муниципального образования "Бирюсинское городское поселение " на 2016-2018г.г.</t>
  </si>
  <si>
    <t>Организация ритуальных услуг и содержание мест захоронения</t>
  </si>
  <si>
    <t>8100005110</t>
  </si>
  <si>
    <t>Муниципальная программа Бирюсинского муниципального образования "Бирюсинское городское поселение "Благоустройство территории Бирюсинского муниципального образования "Бирюсинское городское поселение " на 2016-2018г.г.</t>
  </si>
  <si>
    <t>Прочие мероприятия по благоустройству</t>
  </si>
  <si>
    <t>8100005120</t>
  </si>
  <si>
    <t>Лесное хозяйство</t>
  </si>
  <si>
    <t>Муниципальная программа Бирюсинского муниципального образования "Бирюсинское городское поселение "Развитие библиотечного дела на  территории Бирюсинского муниципального образования "Бирюсинское городское поселение " на 2016-2018г.г.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</si>
  <si>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</si>
  <si>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</si>
  <si>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Физическая культура</t>
  </si>
  <si>
    <t>1101</t>
  </si>
  <si>
    <t>Муниципальная программа Бирюсинского муниципального образования "Бирюсинское городское поселение "Чествование граждан и коллективов организаций главой Бирюсинского муниципального образования "Бирюсинское городское поселение" на 2016-2018г.г.</t>
  </si>
  <si>
    <t>Социальное обеспечение и иные выплаты населению</t>
  </si>
  <si>
    <t>8100010150</t>
  </si>
  <si>
    <t>8100011140</t>
  </si>
  <si>
    <t>8100008130</t>
  </si>
  <si>
    <t>Осуществление первичного воинского учета на территории, где отсутствуют военные комиссариаты</t>
  </si>
  <si>
    <t>Мобилизационная и вневоинская подготовка</t>
  </si>
  <si>
    <t>Осуществление отдельных областных государственных полномочий в сфере водоснабжения и  водоотведения</t>
  </si>
  <si>
    <t>Общеэкономические вопросы</t>
  </si>
  <si>
    <t>Резервный фонд</t>
  </si>
  <si>
    <t>Иные бюджетные ассигнования</t>
  </si>
  <si>
    <t xml:space="preserve">Пенсии за выслугу лет гражданам, замещавшим должности муниципальной службы </t>
  </si>
  <si>
    <t>Пенсионное обеспечение</t>
  </si>
  <si>
    <t>Жилищное хозяйство</t>
  </si>
  <si>
    <t>0501</t>
  </si>
  <si>
    <t xml:space="preserve">Обслуживание государственного внутреннего и муниципального долга </t>
  </si>
  <si>
    <t>Обслуживание государственного (муниципального) долга</t>
  </si>
  <si>
    <t>9130080020</t>
  </si>
  <si>
    <t>Межбюджетные трансферты бюджетам муниципальных районов из бюджетов поселений и межбюджетные трансферты бюджетам поселений 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</si>
  <si>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 </t>
  </si>
  <si>
    <t>9130080950</t>
  </si>
  <si>
    <t xml:space="preserve">Иные межбюджетные трансферты </t>
  </si>
  <si>
    <t>Сумма</t>
  </si>
  <si>
    <t xml:space="preserve">Реализация направлений расходов основного мероприятия программы, а также непрограммных направлений расходов 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</si>
  <si>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</si>
  <si>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</si>
  <si>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9100000000</t>
  </si>
  <si>
    <t>9120081010</t>
  </si>
  <si>
    <t>0309</t>
  </si>
  <si>
    <t>Национальная безопасность</t>
  </si>
  <si>
    <t>8100001040</t>
  </si>
  <si>
    <t>Приложение № 7</t>
  </si>
  <si>
    <t>Муниципальная программа Бирюсинского муниципального образования "Бирюсинское городское поселение  "Обеспечение деятельности органов местного самоуправления Бирюсинского муниципального образования  "Бирюсинское городское поселение" на 2016-2018г.г.</t>
  </si>
  <si>
    <t>Муниципальная программа Бирюсинского муниципального образования "Бирюсинское городское поселение " Обеспечение деятельности органов местного самоуправления Бирюсинского муниципального образования "Бирюсинское городское поселение" на 2016-2018г.г.</t>
  </si>
  <si>
    <t>Муниципальная программа Бирюсинского муниципального образования "Бирюсинское городское поселение " Доступная среда для инвалидов  Бирюсинского муниципального образования "Бирюсинское городское поселение "на 2016-2018г.г.</t>
  </si>
  <si>
    <t>Муниципальная программа Бирюсинского муниципального образования "Бирюсинское городское поселение " Профилактика терроризма и экстремизма в  Бирюсинском муниципальном образовании "Бирюсинское городское поселение" на 2016-2018г.г.</t>
  </si>
  <si>
    <t>Муниципальная программа Бирюсинского муниципального образования "Бирюсинское городское поселение " Обеспечение комплексных мер противодействия чрезвычайным ситуациям природного и техногенного характера на территории Бирюсинском муниципальном образовании "Бирюсинское городское поселение" на 2016-2018г.г.</t>
  </si>
  <si>
    <t>(тыс.руб.)</t>
  </si>
  <si>
    <t>Проведение капитального ремонта муниципального жилого фонда</t>
  </si>
  <si>
    <t>Муниципальная программа Бирюсинского муниципального образования "Бирюсинское городское поселение "Развитие физической культуры и спорта на  территории Бирюсинского муниципального образования "Бирюсинское городское поселение " на 2016-2018г.г.</t>
  </si>
  <si>
    <t>Подпрограмма «Модернизация объектов коммунальной инфраструктуры Иркутской области» на 2014-2018 годы государственной программы Иркутской области «Развитие жилищно-коммунального хозяйства Иркутской области» на 2014-2018 годы</t>
  </si>
  <si>
    <t>8100072200</t>
  </si>
  <si>
    <t>8100005160</t>
  </si>
  <si>
    <t>Подпрограмма "Переселение граждан из ветхого и аварийного жилищного фонда Иркутской области" на 2014 - 2020 годы государственной программы Иркутской области "Доступное жилье" на 2014 - 2020 годы</t>
  </si>
  <si>
    <t>Муниципальная программа Бирюсинского муниципального образования "Бирюсинское городское поселение "Переселение граждан из ветхого и аварийного жилищного фонда в Бирюсинском муниципальном образовании "Бирюсинское городское поселение " на 2016-2018г.г.</t>
  </si>
  <si>
    <t>8100072480</t>
  </si>
  <si>
    <t>8100005080</t>
  </si>
  <si>
    <t>Муниципальная программа Бирюсинского муниципального образования "Бирюсинское городское поселение "Управление и распоряжение муниципальным имуществом Бирюсинского городского поселения" на 2016-2018г.г.</t>
  </si>
  <si>
    <t>Другие вопросы в области национальной экономики (Землеустройство и землепользование)</t>
  </si>
  <si>
    <t>Другие вопросы в области национальной экономики (Мероприятия в области строительства, архитектуры и градостроительства)</t>
  </si>
  <si>
    <t>8100004170</t>
  </si>
  <si>
    <t>Муниципальная программа Бирюсинского муниципального образования "Бирюсинское городское поселение "Управление и распоряжение муниципальным имуществом Бирюсинского городского поселения" на 2016-2018 годы</t>
  </si>
  <si>
    <t>Муниципальная программа Бирюсинского муниципального образования "Бирюсинское городское поселение «Модернизация объектов коммунальной инраструктуры Бирюсинского муниципального образования "Бирюсинское городское поселение» на 2016-2018 г.г.</t>
  </si>
  <si>
    <t>Капитальные вложения в объекты государственной (муниципальной)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</si>
  <si>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</si>
  <si>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9130080010</t>
  </si>
  <si>
    <t>9120073150</t>
  </si>
  <si>
    <t>Начальник отдела по финансово-экономическим и организационным вопросам</t>
  </si>
  <si>
    <t xml:space="preserve">от                          2016г. №_____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</si>
</sst>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[$€-2]\ ###,000_);[Red]\([$€-2]\ ###,000\)"/>
    <numFmt numFmtId="178" formatCode="0.0000"/>
    <numFmt numFmtId="179" formatCode="0.00000"/>
    <numFmt numFmtId="180" formatCode="0.000000"/>
    <numFmt numFmtId="181" formatCode="[$-FC19]d\ mmmm\ yyyy\ &quot;г.&quot;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6" fontId="1" fillId="24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2" fontId="1" fillId="24" borderId="10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176" fontId="2" fillId="24" borderId="10" xfId="0" applyNumberFormat="1" applyFont="1" applyFill="1" applyBorder="1" applyAlignment="1">
      <alignment horizontal="center"/>
    </xf>
    <xf numFmtId="179" fontId="2" fillId="24" borderId="10" xfId="0" applyNumberFormat="1" applyFont="1" applyFill="1" applyBorder="1" applyAlignment="1">
      <alignment horizontal="center"/>
    </xf>
    <xf numFmtId="179" fontId="1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/>
    </xf>
    <xf numFmtId="0" fontId="1" fillId="0" borderId="14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/>
    </xf>
    <xf numFmtId="0" fontId="22" fillId="0" borderId="14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22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53" applyFont="1" applyFill="1" applyBorder="1" applyAlignment="1">
      <alignment vertical="top" wrapText="1"/>
      <protection/>
    </xf>
    <xf numFmtId="0" fontId="2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7">
          <cell r="F17">
            <v>1283.268</v>
          </cell>
        </row>
        <row r="21">
          <cell r="F21">
            <v>9568.692</v>
          </cell>
        </row>
        <row r="22">
          <cell r="F22">
            <v>2685.33558</v>
          </cell>
        </row>
        <row r="23">
          <cell r="F23">
            <v>27</v>
          </cell>
        </row>
        <row r="24">
          <cell r="F24">
            <v>30</v>
          </cell>
        </row>
        <row r="26">
          <cell r="F26">
            <v>13.5</v>
          </cell>
        </row>
        <row r="30">
          <cell r="F30">
            <v>72.06793</v>
          </cell>
        </row>
        <row r="33">
          <cell r="F33">
            <v>100</v>
          </cell>
        </row>
        <row r="36">
          <cell r="F36">
            <v>0.7</v>
          </cell>
        </row>
        <row r="43">
          <cell r="F43">
            <v>509.4</v>
          </cell>
        </row>
        <row r="44">
          <cell r="F44">
            <v>12</v>
          </cell>
        </row>
        <row r="49">
          <cell r="F49">
            <v>124</v>
          </cell>
        </row>
        <row r="55">
          <cell r="F55">
            <v>61.7</v>
          </cell>
        </row>
        <row r="56">
          <cell r="F56">
            <v>3</v>
          </cell>
        </row>
        <row r="59">
          <cell r="F59">
            <v>64</v>
          </cell>
        </row>
        <row r="62">
          <cell r="F62">
            <v>5784.3531</v>
          </cell>
        </row>
        <row r="71">
          <cell r="F71">
            <v>18</v>
          </cell>
        </row>
        <row r="81">
          <cell r="F81">
            <v>793.17993</v>
          </cell>
        </row>
        <row r="84">
          <cell r="F84">
            <v>572.247</v>
          </cell>
        </row>
        <row r="86">
          <cell r="F86">
            <v>14283.15</v>
          </cell>
        </row>
        <row r="88">
          <cell r="F88">
            <v>360</v>
          </cell>
        </row>
        <row r="90">
          <cell r="F90">
            <v>151.353</v>
          </cell>
        </row>
        <row r="93">
          <cell r="F93">
            <v>2106</v>
          </cell>
        </row>
        <row r="98">
          <cell r="F98">
            <v>100</v>
          </cell>
        </row>
        <row r="99">
          <cell r="F99">
            <v>1005.97156</v>
          </cell>
        </row>
        <row r="105">
          <cell r="F105">
            <v>2107.119</v>
          </cell>
        </row>
        <row r="106">
          <cell r="F106">
            <v>600.5219999999999</v>
          </cell>
        </row>
        <row r="110">
          <cell r="F110">
            <v>180.082</v>
          </cell>
        </row>
        <row r="111">
          <cell r="F111">
            <v>259.358</v>
          </cell>
        </row>
        <row r="113">
          <cell r="F113">
            <v>830.246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0"/>
  <sheetViews>
    <sheetView tabSelected="1" zoomScalePageLayoutView="0" workbookViewId="0" topLeftCell="A111">
      <selection activeCell="K118" sqref="K118"/>
    </sheetView>
  </sheetViews>
  <sheetFormatPr defaultColWidth="9.140625" defaultRowHeight="12.75"/>
  <cols>
    <col min="1" max="1" width="70.7109375" style="25" customWidth="1"/>
    <col min="2" max="2" width="17.28125" style="25" customWidth="1"/>
    <col min="3" max="3" width="13.421875" style="25" customWidth="1"/>
    <col min="4" max="4" width="15.7109375" style="25" customWidth="1"/>
    <col min="5" max="5" width="26.140625" style="29" customWidth="1"/>
    <col min="6" max="10" width="9.140625" style="25" customWidth="1"/>
    <col min="11" max="16384" width="9.140625" style="25" customWidth="1"/>
  </cols>
  <sheetData>
    <row r="2" spans="3:5" ht="15.75">
      <c r="C2" s="26"/>
      <c r="D2" s="57" t="s">
        <v>98</v>
      </c>
      <c r="E2" s="57"/>
    </row>
    <row r="3" spans="3:5" ht="15.75">
      <c r="C3" s="26"/>
      <c r="D3" s="57" t="s">
        <v>8</v>
      </c>
      <c r="E3" s="57"/>
    </row>
    <row r="4" spans="3:5" ht="15.75">
      <c r="C4" s="26"/>
      <c r="E4" s="27" t="s">
        <v>18</v>
      </c>
    </row>
    <row r="5" spans="3:5" ht="15.75">
      <c r="C5" s="26"/>
      <c r="E5" s="27" t="s">
        <v>19</v>
      </c>
    </row>
    <row r="6" spans="3:5" ht="15.75">
      <c r="C6" s="26"/>
      <c r="D6" s="57" t="s">
        <v>125</v>
      </c>
      <c r="E6" s="57"/>
    </row>
    <row r="7" spans="2:4" ht="15.75">
      <c r="B7" s="28"/>
      <c r="C7" s="28"/>
      <c r="D7" s="28"/>
    </row>
    <row r="8" spans="1:5" ht="51" customHeight="1">
      <c r="A8" s="59" t="s">
        <v>32</v>
      </c>
      <c r="B8" s="59"/>
      <c r="C8" s="59"/>
      <c r="D8" s="59"/>
      <c r="E8" s="59"/>
    </row>
    <row r="9" spans="1:5" ht="15.75" hidden="1">
      <c r="A9" s="58"/>
      <c r="B9" s="58"/>
      <c r="C9" s="58"/>
      <c r="D9" s="58"/>
      <c r="E9" s="58"/>
    </row>
    <row r="10" spans="1:5" ht="15.75" hidden="1">
      <c r="A10" s="58"/>
      <c r="B10" s="58"/>
      <c r="C10" s="58"/>
      <c r="D10" s="58"/>
      <c r="E10" s="58"/>
    </row>
    <row r="11" spans="1:5" ht="15.75">
      <c r="A11" s="58"/>
      <c r="B11" s="58"/>
      <c r="C11" s="58"/>
      <c r="D11" s="58"/>
      <c r="E11" s="58"/>
    </row>
    <row r="12" ht="15.75">
      <c r="E12" s="29" t="s">
        <v>104</v>
      </c>
    </row>
    <row r="13" spans="1:5" ht="15.75">
      <c r="A13" s="30"/>
      <c r="B13" s="1" t="s">
        <v>0</v>
      </c>
      <c r="C13" s="1" t="s">
        <v>1</v>
      </c>
      <c r="D13" s="1" t="s">
        <v>33</v>
      </c>
      <c r="E13" s="1" t="s">
        <v>89</v>
      </c>
    </row>
    <row r="14" spans="1:5" ht="78.75">
      <c r="A14" s="31" t="s">
        <v>99</v>
      </c>
      <c r="B14" s="11" t="s">
        <v>34</v>
      </c>
      <c r="C14" s="4"/>
      <c r="D14" s="4"/>
      <c r="E14" s="2">
        <f>E15</f>
        <v>1283.268</v>
      </c>
    </row>
    <row r="15" spans="1:5" ht="45.75" customHeight="1">
      <c r="A15" s="32" t="s">
        <v>28</v>
      </c>
      <c r="B15" s="11" t="s">
        <v>34</v>
      </c>
      <c r="C15" s="4" t="s">
        <v>23</v>
      </c>
      <c r="D15" s="4" t="s">
        <v>2</v>
      </c>
      <c r="E15" s="3">
        <f>'[1]2016'!$F$17</f>
        <v>1283.268</v>
      </c>
    </row>
    <row r="16" spans="1:5" ht="78.75">
      <c r="A16" s="31" t="s">
        <v>100</v>
      </c>
      <c r="B16" s="11" t="s">
        <v>34</v>
      </c>
      <c r="C16" s="4"/>
      <c r="D16" s="4"/>
      <c r="E16" s="17">
        <f>E17+E18+E20</f>
        <v>12281.027579999998</v>
      </c>
    </row>
    <row r="17" spans="1:5" ht="45.75" customHeight="1">
      <c r="A17" s="32" t="s">
        <v>28</v>
      </c>
      <c r="B17" s="11" t="s">
        <v>34</v>
      </c>
      <c r="C17" s="4" t="s">
        <v>23</v>
      </c>
      <c r="D17" s="4" t="s">
        <v>4</v>
      </c>
      <c r="E17" s="56">
        <f>'[1]2016'!$F$21</f>
        <v>9568.692</v>
      </c>
    </row>
    <row r="18" spans="1:5" ht="21.75" customHeight="1">
      <c r="A18" s="33" t="s">
        <v>29</v>
      </c>
      <c r="B18" s="11" t="s">
        <v>34</v>
      </c>
      <c r="C18" s="4" t="s">
        <v>3</v>
      </c>
      <c r="D18" s="4"/>
      <c r="E18" s="16">
        <f>E19</f>
        <v>2685.33558</v>
      </c>
    </row>
    <row r="19" spans="1:5" ht="21.75" customHeight="1">
      <c r="A19" s="33" t="s">
        <v>37</v>
      </c>
      <c r="B19" s="11" t="s">
        <v>34</v>
      </c>
      <c r="C19" s="4" t="s">
        <v>3</v>
      </c>
      <c r="D19" s="4" t="s">
        <v>4</v>
      </c>
      <c r="E19" s="16">
        <f>'[1]2016'!$F$22</f>
        <v>2685.33558</v>
      </c>
    </row>
    <row r="20" spans="1:5" ht="15.75">
      <c r="A20" s="33" t="s">
        <v>35</v>
      </c>
      <c r="B20" s="11" t="s">
        <v>34</v>
      </c>
      <c r="C20" s="4" t="s">
        <v>24</v>
      </c>
      <c r="D20" s="4"/>
      <c r="E20" s="3">
        <f>E21</f>
        <v>27</v>
      </c>
    </row>
    <row r="21" spans="1:5" ht="15.75">
      <c r="A21" s="33" t="s">
        <v>37</v>
      </c>
      <c r="B21" s="11" t="s">
        <v>34</v>
      </c>
      <c r="C21" s="4" t="s">
        <v>24</v>
      </c>
      <c r="D21" s="4" t="s">
        <v>4</v>
      </c>
      <c r="E21" s="3">
        <f>'[1]2016'!$F$23</f>
        <v>27</v>
      </c>
    </row>
    <row r="22" spans="1:5" ht="78.75">
      <c r="A22" s="34" t="s">
        <v>38</v>
      </c>
      <c r="B22" s="11" t="s">
        <v>39</v>
      </c>
      <c r="C22" s="12"/>
      <c r="D22" s="8"/>
      <c r="E22" s="2">
        <f>E23</f>
        <v>30</v>
      </c>
    </row>
    <row r="23" spans="1:5" ht="31.5">
      <c r="A23" s="35" t="s">
        <v>90</v>
      </c>
      <c r="B23" s="11" t="s">
        <v>39</v>
      </c>
      <c r="C23" s="12"/>
      <c r="D23" s="8"/>
      <c r="E23" s="3">
        <f>E24</f>
        <v>30</v>
      </c>
    </row>
    <row r="24" spans="1:5" ht="31.5">
      <c r="A24" s="36" t="s">
        <v>29</v>
      </c>
      <c r="B24" s="11" t="s">
        <v>39</v>
      </c>
      <c r="C24" s="12" t="s">
        <v>3</v>
      </c>
      <c r="D24" s="8"/>
      <c r="E24" s="3">
        <f>E25</f>
        <v>30</v>
      </c>
    </row>
    <row r="25" spans="1:5" ht="15.75">
      <c r="A25" s="33" t="s">
        <v>37</v>
      </c>
      <c r="B25" s="11" t="s">
        <v>39</v>
      </c>
      <c r="C25" s="12" t="s">
        <v>3</v>
      </c>
      <c r="D25" s="8" t="s">
        <v>4</v>
      </c>
      <c r="E25" s="3">
        <f>'[1]2016'!$F$24</f>
        <v>30</v>
      </c>
    </row>
    <row r="26" spans="1:5" ht="78.75">
      <c r="A26" s="34" t="s">
        <v>40</v>
      </c>
      <c r="B26" s="11" t="s">
        <v>41</v>
      </c>
      <c r="C26" s="12"/>
      <c r="D26" s="8"/>
      <c r="E26" s="2">
        <f>E27</f>
        <v>18</v>
      </c>
    </row>
    <row r="27" spans="1:5" ht="31.5">
      <c r="A27" s="36" t="s">
        <v>29</v>
      </c>
      <c r="B27" s="11" t="s">
        <v>41</v>
      </c>
      <c r="C27" s="12" t="s">
        <v>3</v>
      </c>
      <c r="D27" s="8"/>
      <c r="E27" s="3">
        <f>E28</f>
        <v>18</v>
      </c>
    </row>
    <row r="28" spans="1:5" ht="15.75">
      <c r="A28" s="37" t="s">
        <v>42</v>
      </c>
      <c r="B28" s="11" t="s">
        <v>41</v>
      </c>
      <c r="C28" s="12" t="s">
        <v>3</v>
      </c>
      <c r="D28" s="8" t="s">
        <v>14</v>
      </c>
      <c r="E28" s="3">
        <f>'[1]2016'!$F$71</f>
        <v>18</v>
      </c>
    </row>
    <row r="29" spans="1:5" ht="31.5" hidden="1">
      <c r="A29" s="36" t="s">
        <v>36</v>
      </c>
      <c r="B29" s="11" t="s">
        <v>41</v>
      </c>
      <c r="C29" s="12" t="s">
        <v>43</v>
      </c>
      <c r="D29" s="8"/>
      <c r="E29" s="3"/>
    </row>
    <row r="30" spans="1:5" ht="15.75" hidden="1">
      <c r="A30" s="37" t="s">
        <v>42</v>
      </c>
      <c r="B30" s="11" t="s">
        <v>41</v>
      </c>
      <c r="C30" s="12" t="s">
        <v>43</v>
      </c>
      <c r="D30" s="8" t="s">
        <v>14</v>
      </c>
      <c r="E30" s="3">
        <v>0</v>
      </c>
    </row>
    <row r="31" spans="1:5" ht="63">
      <c r="A31" s="34" t="s">
        <v>101</v>
      </c>
      <c r="B31" s="11" t="s">
        <v>97</v>
      </c>
      <c r="C31" s="12"/>
      <c r="D31" s="8"/>
      <c r="E31" s="2">
        <f>E32</f>
        <v>13.5</v>
      </c>
    </row>
    <row r="32" spans="1:5" ht="31.5">
      <c r="A32" s="36" t="s">
        <v>29</v>
      </c>
      <c r="B32" s="11" t="s">
        <v>97</v>
      </c>
      <c r="C32" s="12" t="s">
        <v>3</v>
      </c>
      <c r="D32" s="8"/>
      <c r="E32" s="3">
        <f>E33</f>
        <v>13.5</v>
      </c>
    </row>
    <row r="33" spans="1:5" ht="15.75">
      <c r="A33" s="33" t="s">
        <v>37</v>
      </c>
      <c r="B33" s="11" t="s">
        <v>97</v>
      </c>
      <c r="C33" s="12" t="s">
        <v>3</v>
      </c>
      <c r="D33" s="8" t="s">
        <v>4</v>
      </c>
      <c r="E33" s="3">
        <f>'[1]2016'!$F$26</f>
        <v>13.5</v>
      </c>
    </row>
    <row r="34" spans="1:5" ht="63">
      <c r="A34" s="38" t="s">
        <v>44</v>
      </c>
      <c r="B34" s="11" t="s">
        <v>46</v>
      </c>
      <c r="C34" s="12"/>
      <c r="D34" s="8"/>
      <c r="E34" s="17">
        <f>E35</f>
        <v>5784.3531</v>
      </c>
    </row>
    <row r="35" spans="1:5" ht="31.5">
      <c r="A35" s="36" t="s">
        <v>29</v>
      </c>
      <c r="B35" s="11" t="s">
        <v>46</v>
      </c>
      <c r="C35" s="12" t="s">
        <v>3</v>
      </c>
      <c r="D35" s="8"/>
      <c r="E35" s="16">
        <f>E36</f>
        <v>5784.3531</v>
      </c>
    </row>
    <row r="36" spans="1:5" ht="15.75">
      <c r="A36" s="39" t="s">
        <v>45</v>
      </c>
      <c r="B36" s="11" t="s">
        <v>46</v>
      </c>
      <c r="C36" s="12" t="s">
        <v>3</v>
      </c>
      <c r="D36" s="8" t="s">
        <v>21</v>
      </c>
      <c r="E36" s="16">
        <f>'[1]2016'!$F$62</f>
        <v>5784.3531</v>
      </c>
    </row>
    <row r="37" spans="1:5" ht="63">
      <c r="A37" s="34" t="s">
        <v>114</v>
      </c>
      <c r="B37" s="11" t="s">
        <v>117</v>
      </c>
      <c r="C37" s="12"/>
      <c r="D37" s="8"/>
      <c r="E37" s="21">
        <f>E38</f>
        <v>434.4</v>
      </c>
    </row>
    <row r="38" spans="1:5" ht="31.5">
      <c r="A38" s="36" t="s">
        <v>29</v>
      </c>
      <c r="B38" s="11" t="s">
        <v>117</v>
      </c>
      <c r="C38" s="12" t="s">
        <v>3</v>
      </c>
      <c r="D38" s="8"/>
      <c r="E38" s="22">
        <f>E39</f>
        <v>434.4</v>
      </c>
    </row>
    <row r="39" spans="1:5" ht="31.5">
      <c r="A39" s="52" t="s">
        <v>115</v>
      </c>
      <c r="B39" s="11" t="s">
        <v>117</v>
      </c>
      <c r="C39" s="12" t="s">
        <v>3</v>
      </c>
      <c r="D39" s="8" t="s">
        <v>14</v>
      </c>
      <c r="E39" s="22">
        <v>434.4</v>
      </c>
    </row>
    <row r="40" spans="1:5" ht="63">
      <c r="A40" s="34" t="s">
        <v>118</v>
      </c>
      <c r="B40" s="11" t="s">
        <v>117</v>
      </c>
      <c r="C40" s="12"/>
      <c r="D40" s="8"/>
      <c r="E40" s="21">
        <f>E41</f>
        <v>54</v>
      </c>
    </row>
    <row r="41" spans="1:5" ht="31.5">
      <c r="A41" s="36" t="s">
        <v>29</v>
      </c>
      <c r="B41" s="11" t="s">
        <v>117</v>
      </c>
      <c r="C41" s="12" t="s">
        <v>3</v>
      </c>
      <c r="D41" s="8"/>
      <c r="E41" s="22">
        <f>E42</f>
        <v>54</v>
      </c>
    </row>
    <row r="42" spans="1:5" ht="31.5">
      <c r="A42" s="52" t="s">
        <v>116</v>
      </c>
      <c r="B42" s="11" t="s">
        <v>117</v>
      </c>
      <c r="C42" s="12" t="s">
        <v>3</v>
      </c>
      <c r="D42" s="8" t="s">
        <v>14</v>
      </c>
      <c r="E42" s="22">
        <v>54</v>
      </c>
    </row>
    <row r="43" spans="1:5" ht="63">
      <c r="A43" s="31" t="s">
        <v>102</v>
      </c>
      <c r="B43" s="11" t="s">
        <v>47</v>
      </c>
      <c r="C43" s="12"/>
      <c r="D43" s="8"/>
      <c r="E43" s="2">
        <f>E44</f>
        <v>1</v>
      </c>
    </row>
    <row r="44" spans="1:5" ht="31.5">
      <c r="A44" s="36" t="s">
        <v>29</v>
      </c>
      <c r="B44" s="11" t="s">
        <v>47</v>
      </c>
      <c r="C44" s="12" t="s">
        <v>3</v>
      </c>
      <c r="D44" s="8"/>
      <c r="E44" s="3">
        <f>E45</f>
        <v>1</v>
      </c>
    </row>
    <row r="45" spans="1:5" ht="15.75">
      <c r="A45" s="37" t="s">
        <v>96</v>
      </c>
      <c r="B45" s="11" t="s">
        <v>47</v>
      </c>
      <c r="C45" s="12" t="s">
        <v>3</v>
      </c>
      <c r="D45" s="8" t="s">
        <v>95</v>
      </c>
      <c r="E45" s="3">
        <v>1</v>
      </c>
    </row>
    <row r="46" spans="1:5" ht="94.5">
      <c r="A46" s="31" t="s">
        <v>103</v>
      </c>
      <c r="B46" s="11" t="s">
        <v>48</v>
      </c>
      <c r="C46" s="12"/>
      <c r="D46" s="8"/>
      <c r="E46" s="2">
        <f>E47</f>
        <v>124</v>
      </c>
    </row>
    <row r="47" spans="1:5" ht="31.5">
      <c r="A47" s="36" t="s">
        <v>29</v>
      </c>
      <c r="B47" s="11" t="s">
        <v>48</v>
      </c>
      <c r="C47" s="12" t="s">
        <v>3</v>
      </c>
      <c r="D47" s="8"/>
      <c r="E47" s="3">
        <f>E48</f>
        <v>124</v>
      </c>
    </row>
    <row r="48" spans="1:5" ht="15.75">
      <c r="A48" s="37" t="s">
        <v>96</v>
      </c>
      <c r="B48" s="11" t="s">
        <v>48</v>
      </c>
      <c r="C48" s="12" t="s">
        <v>3</v>
      </c>
      <c r="D48" s="8" t="s">
        <v>95</v>
      </c>
      <c r="E48" s="3">
        <f>'[1]2016'!$F$49</f>
        <v>124</v>
      </c>
    </row>
    <row r="49" spans="1:5" ht="63">
      <c r="A49" s="38" t="s">
        <v>110</v>
      </c>
      <c r="B49" s="11" t="s">
        <v>112</v>
      </c>
      <c r="C49" s="12"/>
      <c r="D49" s="8"/>
      <c r="E49" s="2">
        <f>E50</f>
        <v>13218.3</v>
      </c>
    </row>
    <row r="50" spans="1:5" ht="31.5">
      <c r="A50" s="36" t="s">
        <v>120</v>
      </c>
      <c r="B50" s="11" t="s">
        <v>112</v>
      </c>
      <c r="C50" s="12" t="s">
        <v>25</v>
      </c>
      <c r="D50" s="8"/>
      <c r="E50" s="3">
        <f>E51</f>
        <v>13218.3</v>
      </c>
    </row>
    <row r="51" spans="1:5" ht="15.75">
      <c r="A51" s="36" t="s">
        <v>80</v>
      </c>
      <c r="B51" s="11" t="s">
        <v>112</v>
      </c>
      <c r="C51" s="12" t="s">
        <v>25</v>
      </c>
      <c r="D51" s="8" t="s">
        <v>5</v>
      </c>
      <c r="E51" s="3">
        <v>13218.3</v>
      </c>
    </row>
    <row r="52" spans="1:5" ht="78.75">
      <c r="A52" s="38" t="s">
        <v>111</v>
      </c>
      <c r="B52" s="11" t="s">
        <v>113</v>
      </c>
      <c r="C52" s="12"/>
      <c r="D52" s="8"/>
      <c r="E52" s="17">
        <f>E53</f>
        <v>793.17993</v>
      </c>
    </row>
    <row r="53" spans="1:5" ht="31.5">
      <c r="A53" s="36" t="s">
        <v>120</v>
      </c>
      <c r="B53" s="11" t="s">
        <v>113</v>
      </c>
      <c r="C53" s="12" t="s">
        <v>25</v>
      </c>
      <c r="D53" s="8"/>
      <c r="E53" s="16">
        <f>E54</f>
        <v>793.17993</v>
      </c>
    </row>
    <row r="54" spans="1:5" ht="15.75">
      <c r="A54" s="37" t="s">
        <v>80</v>
      </c>
      <c r="B54" s="11" t="s">
        <v>113</v>
      </c>
      <c r="C54" s="12" t="s">
        <v>25</v>
      </c>
      <c r="D54" s="8" t="s">
        <v>5</v>
      </c>
      <c r="E54" s="16">
        <f>'[1]2016'!$F$81</f>
        <v>793.17993</v>
      </c>
    </row>
    <row r="55" spans="1:5" ht="47.25">
      <c r="A55" s="34" t="s">
        <v>49</v>
      </c>
      <c r="B55" s="11" t="s">
        <v>51</v>
      </c>
      <c r="C55" s="12"/>
      <c r="D55" s="8"/>
      <c r="E55" s="2">
        <f>E56</f>
        <v>151.353</v>
      </c>
    </row>
    <row r="56" spans="1:5" ht="31.5">
      <c r="A56" s="36" t="s">
        <v>120</v>
      </c>
      <c r="B56" s="11" t="s">
        <v>51</v>
      </c>
      <c r="C56" s="12" t="s">
        <v>25</v>
      </c>
      <c r="D56" s="8"/>
      <c r="E56" s="3">
        <f>E57</f>
        <v>151.353</v>
      </c>
    </row>
    <row r="57" spans="1:5" ht="15.75">
      <c r="A57" s="39" t="s">
        <v>50</v>
      </c>
      <c r="B57" s="11" t="s">
        <v>51</v>
      </c>
      <c r="C57" s="12" t="s">
        <v>25</v>
      </c>
      <c r="D57" s="8" t="s">
        <v>5</v>
      </c>
      <c r="E57" s="3">
        <f>'[1]2016'!$F$90</f>
        <v>151.353</v>
      </c>
    </row>
    <row r="58" spans="1:5" ht="78.75">
      <c r="A58" s="44" t="s">
        <v>107</v>
      </c>
      <c r="B58" s="11" t="s">
        <v>108</v>
      </c>
      <c r="C58" s="12"/>
      <c r="D58" s="8"/>
      <c r="E58" s="21">
        <f>E59</f>
        <v>14283.15</v>
      </c>
    </row>
    <row r="59" spans="1:5" ht="31.5">
      <c r="A59" s="36" t="s">
        <v>120</v>
      </c>
      <c r="B59" s="11" t="s">
        <v>108</v>
      </c>
      <c r="C59" s="12" t="s">
        <v>25</v>
      </c>
      <c r="D59" s="8"/>
      <c r="E59" s="22">
        <f>E60</f>
        <v>14283.15</v>
      </c>
    </row>
    <row r="60" spans="1:5" ht="15.75">
      <c r="A60" s="39" t="s">
        <v>50</v>
      </c>
      <c r="B60" s="11" t="s">
        <v>108</v>
      </c>
      <c r="C60" s="12" t="s">
        <v>25</v>
      </c>
      <c r="D60" s="8" t="s">
        <v>5</v>
      </c>
      <c r="E60" s="22">
        <f>'[1]2016'!$F$86</f>
        <v>14283.15</v>
      </c>
    </row>
    <row r="61" spans="1:5" ht="78.75">
      <c r="A61" s="44" t="s">
        <v>119</v>
      </c>
      <c r="B61" s="11" t="s">
        <v>109</v>
      </c>
      <c r="C61" s="12"/>
      <c r="D61" s="8"/>
      <c r="E61" s="21">
        <f>E62</f>
        <v>360</v>
      </c>
    </row>
    <row r="62" spans="1:5" ht="31.5">
      <c r="A62" s="36" t="s">
        <v>120</v>
      </c>
      <c r="B62" s="11" t="s">
        <v>109</v>
      </c>
      <c r="C62" s="12" t="s">
        <v>25</v>
      </c>
      <c r="D62" s="8"/>
      <c r="E62" s="22">
        <f>E63</f>
        <v>360</v>
      </c>
    </row>
    <row r="63" spans="1:5" ht="15.75">
      <c r="A63" s="39" t="s">
        <v>50</v>
      </c>
      <c r="B63" s="11" t="s">
        <v>109</v>
      </c>
      <c r="C63" s="12" t="s">
        <v>25</v>
      </c>
      <c r="D63" s="8" t="s">
        <v>5</v>
      </c>
      <c r="E63" s="22">
        <f>'[1]2016'!$F$88</f>
        <v>360</v>
      </c>
    </row>
    <row r="64" spans="1:5" ht="63">
      <c r="A64" s="34" t="s">
        <v>52</v>
      </c>
      <c r="B64" s="11" t="s">
        <v>53</v>
      </c>
      <c r="C64" s="12"/>
      <c r="D64" s="8"/>
      <c r="E64" s="21">
        <f>E65</f>
        <v>2106</v>
      </c>
    </row>
    <row r="65" spans="1:5" ht="31.5">
      <c r="A65" s="36" t="s">
        <v>29</v>
      </c>
      <c r="B65" s="11" t="s">
        <v>53</v>
      </c>
      <c r="C65" s="12" t="s">
        <v>3</v>
      </c>
      <c r="D65" s="8"/>
      <c r="E65" s="22">
        <f>E66</f>
        <v>2106</v>
      </c>
    </row>
    <row r="66" spans="1:5" ht="15.75">
      <c r="A66" s="39" t="s">
        <v>54</v>
      </c>
      <c r="B66" s="11" t="s">
        <v>53</v>
      </c>
      <c r="C66" s="12" t="s">
        <v>3</v>
      </c>
      <c r="D66" s="8" t="s">
        <v>13</v>
      </c>
      <c r="E66" s="22">
        <f>'[1]2016'!$F$93</f>
        <v>2106</v>
      </c>
    </row>
    <row r="67" spans="1:5" ht="78.75">
      <c r="A67" s="34" t="s">
        <v>55</v>
      </c>
      <c r="B67" s="11" t="s">
        <v>57</v>
      </c>
      <c r="C67" s="12"/>
      <c r="D67" s="8"/>
      <c r="E67" s="2">
        <f>E68</f>
        <v>100</v>
      </c>
    </row>
    <row r="68" spans="1:5" ht="31.5">
      <c r="A68" s="36" t="s">
        <v>29</v>
      </c>
      <c r="B68" s="11" t="s">
        <v>57</v>
      </c>
      <c r="C68" s="12" t="s">
        <v>3</v>
      </c>
      <c r="D68" s="8"/>
      <c r="E68" s="3">
        <f>E69</f>
        <v>100</v>
      </c>
    </row>
    <row r="69" spans="1:5" ht="15.75">
      <c r="A69" s="36" t="s">
        <v>56</v>
      </c>
      <c r="B69" s="11" t="s">
        <v>57</v>
      </c>
      <c r="C69" s="12" t="s">
        <v>3</v>
      </c>
      <c r="D69" s="8" t="s">
        <v>13</v>
      </c>
      <c r="E69" s="3">
        <f>'[1]2016'!$F$98</f>
        <v>100</v>
      </c>
    </row>
    <row r="70" spans="1:5" ht="63">
      <c r="A70" s="34" t="s">
        <v>58</v>
      </c>
      <c r="B70" s="11" t="s">
        <v>60</v>
      </c>
      <c r="C70" s="12"/>
      <c r="D70" s="8"/>
      <c r="E70" s="17">
        <f>E71</f>
        <v>1069.97156</v>
      </c>
    </row>
    <row r="71" spans="1:5" ht="31.5">
      <c r="A71" s="36" t="s">
        <v>29</v>
      </c>
      <c r="B71" s="11" t="s">
        <v>60</v>
      </c>
      <c r="C71" s="12" t="s">
        <v>3</v>
      </c>
      <c r="D71" s="8"/>
      <c r="E71" s="16">
        <f>E72+E73</f>
        <v>1069.97156</v>
      </c>
    </row>
    <row r="72" spans="1:5" ht="15.75">
      <c r="A72" s="33" t="s">
        <v>59</v>
      </c>
      <c r="B72" s="11" t="s">
        <v>60</v>
      </c>
      <c r="C72" s="12" t="s">
        <v>3</v>
      </c>
      <c r="D72" s="8" t="s">
        <v>13</v>
      </c>
      <c r="E72" s="16">
        <f>'[1]2016'!$F$99</f>
        <v>1005.97156</v>
      </c>
    </row>
    <row r="73" spans="1:5" ht="15.75">
      <c r="A73" s="39" t="s">
        <v>61</v>
      </c>
      <c r="B73" s="11" t="s">
        <v>60</v>
      </c>
      <c r="C73" s="12" t="s">
        <v>3</v>
      </c>
      <c r="D73" s="8" t="s">
        <v>16</v>
      </c>
      <c r="E73" s="3">
        <f>'[1]2016'!$F$59</f>
        <v>64</v>
      </c>
    </row>
    <row r="74" spans="1:5" ht="78.75">
      <c r="A74" s="34" t="s">
        <v>62</v>
      </c>
      <c r="B74" s="11" t="s">
        <v>71</v>
      </c>
      <c r="C74" s="12"/>
      <c r="D74" s="8"/>
      <c r="E74" s="55">
        <f>E75+E77</f>
        <v>2707.641</v>
      </c>
    </row>
    <row r="75" spans="1:5" ht="63">
      <c r="A75" s="40" t="s">
        <v>63</v>
      </c>
      <c r="B75" s="11" t="s">
        <v>71</v>
      </c>
      <c r="C75" s="12" t="s">
        <v>23</v>
      </c>
      <c r="D75" s="8"/>
      <c r="E75" s="56">
        <f>E76</f>
        <v>2107.119</v>
      </c>
    </row>
    <row r="76" spans="1:5" ht="15.75">
      <c r="A76" s="39" t="s">
        <v>30</v>
      </c>
      <c r="B76" s="11" t="s">
        <v>71</v>
      </c>
      <c r="C76" s="12" t="s">
        <v>23</v>
      </c>
      <c r="D76" s="8" t="s">
        <v>6</v>
      </c>
      <c r="E76" s="56">
        <f>'[1]2016'!$F$105</f>
        <v>2107.119</v>
      </c>
    </row>
    <row r="77" spans="1:5" ht="31.5">
      <c r="A77" s="36" t="s">
        <v>29</v>
      </c>
      <c r="B77" s="11" t="s">
        <v>71</v>
      </c>
      <c r="C77" s="12" t="s">
        <v>3</v>
      </c>
      <c r="D77" s="8"/>
      <c r="E77" s="56">
        <f>E78</f>
        <v>600.5219999999999</v>
      </c>
    </row>
    <row r="78" spans="1:5" ht="15" customHeight="1">
      <c r="A78" s="39" t="s">
        <v>30</v>
      </c>
      <c r="B78" s="11" t="s">
        <v>71</v>
      </c>
      <c r="C78" s="12" t="s">
        <v>3</v>
      </c>
      <c r="D78" s="8" t="s">
        <v>6</v>
      </c>
      <c r="E78" s="56">
        <f>'[1]2016'!$F$106</f>
        <v>600.5219999999999</v>
      </c>
    </row>
    <row r="79" spans="1:5" ht="78.75">
      <c r="A79" s="34" t="s">
        <v>67</v>
      </c>
      <c r="B79" s="11" t="s">
        <v>69</v>
      </c>
      <c r="C79" s="12"/>
      <c r="D79" s="8"/>
      <c r="E79" s="2">
        <f>E82+E80</f>
        <v>161</v>
      </c>
    </row>
    <row r="80" spans="1:5" ht="26.25" customHeight="1">
      <c r="A80" s="36" t="s">
        <v>29</v>
      </c>
      <c r="B80" s="11" t="s">
        <v>69</v>
      </c>
      <c r="C80" s="12" t="s">
        <v>3</v>
      </c>
      <c r="D80" s="8"/>
      <c r="E80" s="3">
        <v>12</v>
      </c>
    </row>
    <row r="81" spans="1:5" ht="15.75">
      <c r="A81" s="41" t="s">
        <v>68</v>
      </c>
      <c r="B81" s="11" t="s">
        <v>69</v>
      </c>
      <c r="C81" s="12" t="s">
        <v>3</v>
      </c>
      <c r="D81" s="8" t="s">
        <v>10</v>
      </c>
      <c r="E81" s="3">
        <v>12</v>
      </c>
    </row>
    <row r="82" spans="1:5" ht="31.5">
      <c r="A82" s="35" t="s">
        <v>90</v>
      </c>
      <c r="B82" s="11" t="s">
        <v>69</v>
      </c>
      <c r="C82" s="12" t="s">
        <v>9</v>
      </c>
      <c r="D82" s="8"/>
      <c r="E82" s="3">
        <f>E83</f>
        <v>149</v>
      </c>
    </row>
    <row r="83" spans="1:5" ht="15.75">
      <c r="A83" s="41" t="s">
        <v>68</v>
      </c>
      <c r="B83" s="11" t="s">
        <v>69</v>
      </c>
      <c r="C83" s="12" t="s">
        <v>9</v>
      </c>
      <c r="D83" s="8" t="s">
        <v>10</v>
      </c>
      <c r="E83" s="3">
        <v>149</v>
      </c>
    </row>
    <row r="84" spans="1:5" ht="78.75">
      <c r="A84" s="34" t="s">
        <v>106</v>
      </c>
      <c r="B84" s="11" t="s">
        <v>70</v>
      </c>
      <c r="C84" s="12"/>
      <c r="D84" s="8"/>
      <c r="E84" s="2">
        <f>E85+E87</f>
        <v>439.44</v>
      </c>
    </row>
    <row r="85" spans="1:5" ht="63">
      <c r="A85" s="40" t="s">
        <v>63</v>
      </c>
      <c r="B85" s="11" t="s">
        <v>70</v>
      </c>
      <c r="C85" s="12" t="s">
        <v>23</v>
      </c>
      <c r="D85" s="8"/>
      <c r="E85" s="3">
        <f>E86</f>
        <v>180.082</v>
      </c>
    </row>
    <row r="86" spans="1:5" ht="15.75">
      <c r="A86" s="39" t="s">
        <v>65</v>
      </c>
      <c r="B86" s="11" t="s">
        <v>70</v>
      </c>
      <c r="C86" s="12" t="s">
        <v>23</v>
      </c>
      <c r="D86" s="8" t="s">
        <v>66</v>
      </c>
      <c r="E86" s="3">
        <f>'[1]2016'!$F$110</f>
        <v>180.082</v>
      </c>
    </row>
    <row r="87" spans="1:5" ht="31.5">
      <c r="A87" s="36" t="s">
        <v>64</v>
      </c>
      <c r="B87" s="11" t="s">
        <v>70</v>
      </c>
      <c r="C87" s="12" t="s">
        <v>3</v>
      </c>
      <c r="D87" s="8"/>
      <c r="E87" s="3">
        <f>E88</f>
        <v>259.358</v>
      </c>
    </row>
    <row r="88" spans="1:5" ht="15.75">
      <c r="A88" s="39" t="s">
        <v>65</v>
      </c>
      <c r="B88" s="11" t="s">
        <v>70</v>
      </c>
      <c r="C88" s="12" t="s">
        <v>3</v>
      </c>
      <c r="D88" s="8" t="s">
        <v>66</v>
      </c>
      <c r="E88" s="3">
        <f>'[1]2016'!$F$111</f>
        <v>259.358</v>
      </c>
    </row>
    <row r="89" spans="1:5" ht="24.75" customHeight="1">
      <c r="A89" s="42" t="s">
        <v>31</v>
      </c>
      <c r="B89" s="5" t="s">
        <v>93</v>
      </c>
      <c r="C89" s="4"/>
      <c r="D89" s="4"/>
      <c r="E89" s="17">
        <f>E90+E95+E100+E103+E106+E111+E115+E117+E123+E120</f>
        <v>2196.36093</v>
      </c>
    </row>
    <row r="90" spans="1:5" ht="31.5">
      <c r="A90" s="31" t="s">
        <v>72</v>
      </c>
      <c r="B90" s="9">
        <v>9120051180</v>
      </c>
      <c r="C90" s="6"/>
      <c r="D90" s="7"/>
      <c r="E90" s="2">
        <f>E91+E93</f>
        <v>521.4</v>
      </c>
    </row>
    <row r="91" spans="1:5" ht="63">
      <c r="A91" s="40" t="s">
        <v>28</v>
      </c>
      <c r="B91" s="6">
        <v>9120051180</v>
      </c>
      <c r="C91" s="6">
        <v>100</v>
      </c>
      <c r="D91" s="8"/>
      <c r="E91" s="3">
        <f>E92</f>
        <v>509.4</v>
      </c>
    </row>
    <row r="92" spans="1:5" ht="15.75">
      <c r="A92" s="43" t="s">
        <v>73</v>
      </c>
      <c r="B92" s="6">
        <v>9120051180</v>
      </c>
      <c r="C92" s="6">
        <v>100</v>
      </c>
      <c r="D92" s="8" t="s">
        <v>11</v>
      </c>
      <c r="E92" s="3">
        <f>'[1]2016'!$F$43</f>
        <v>509.4</v>
      </c>
    </row>
    <row r="93" spans="1:5" ht="31.5">
      <c r="A93" s="36" t="s">
        <v>29</v>
      </c>
      <c r="B93" s="6">
        <v>9120051180</v>
      </c>
      <c r="C93" s="6">
        <v>200</v>
      </c>
      <c r="D93" s="8"/>
      <c r="E93" s="3">
        <f>E94</f>
        <v>12</v>
      </c>
    </row>
    <row r="94" spans="1:5" ht="15.75">
      <c r="A94" s="43" t="s">
        <v>73</v>
      </c>
      <c r="B94" s="6">
        <v>9120051180</v>
      </c>
      <c r="C94" s="6">
        <v>200</v>
      </c>
      <c r="D94" s="8" t="s">
        <v>11</v>
      </c>
      <c r="E94" s="3">
        <f>'[1]2016'!$F$44</f>
        <v>12</v>
      </c>
    </row>
    <row r="95" spans="1:5" ht="31.5">
      <c r="A95" s="44" t="s">
        <v>74</v>
      </c>
      <c r="B95" s="6">
        <v>9120073110</v>
      </c>
      <c r="C95" s="6"/>
      <c r="D95" s="8"/>
      <c r="E95" s="21">
        <f>E96+E98</f>
        <v>64.7</v>
      </c>
    </row>
    <row r="96" spans="1:5" ht="63">
      <c r="A96" s="40" t="s">
        <v>28</v>
      </c>
      <c r="B96" s="6">
        <v>9120073110</v>
      </c>
      <c r="C96" s="6">
        <v>100</v>
      </c>
      <c r="D96" s="8"/>
      <c r="E96" s="22">
        <f>E97</f>
        <v>61.7</v>
      </c>
    </row>
    <row r="97" spans="1:5" ht="15.75">
      <c r="A97" s="36" t="s">
        <v>75</v>
      </c>
      <c r="B97" s="6">
        <v>9120073110</v>
      </c>
      <c r="C97" s="6">
        <v>100</v>
      </c>
      <c r="D97" s="8" t="s">
        <v>20</v>
      </c>
      <c r="E97" s="22">
        <f>'[1]2016'!$F$55</f>
        <v>61.7</v>
      </c>
    </row>
    <row r="98" spans="1:5" ht="31.5">
      <c r="A98" s="36" t="s">
        <v>29</v>
      </c>
      <c r="B98" s="6">
        <v>9120073110</v>
      </c>
      <c r="C98" s="6">
        <v>200</v>
      </c>
      <c r="D98" s="8"/>
      <c r="E98" s="22">
        <f>E99</f>
        <v>3</v>
      </c>
    </row>
    <row r="99" spans="1:5" ht="15.75">
      <c r="A99" s="36" t="s">
        <v>75</v>
      </c>
      <c r="B99" s="6">
        <v>9120073110</v>
      </c>
      <c r="C99" s="6">
        <v>200</v>
      </c>
      <c r="D99" s="8" t="s">
        <v>20</v>
      </c>
      <c r="E99" s="22">
        <f>'[1]2016'!$F$56</f>
        <v>3</v>
      </c>
    </row>
    <row r="100" spans="1:5" ht="15.75">
      <c r="A100" s="45" t="s">
        <v>76</v>
      </c>
      <c r="B100" s="6">
        <v>9130080140</v>
      </c>
      <c r="C100" s="6"/>
      <c r="D100" s="8"/>
      <c r="E100" s="21">
        <f>E101</f>
        <v>100</v>
      </c>
    </row>
    <row r="101" spans="1:5" ht="15.75">
      <c r="A101" s="36" t="s">
        <v>77</v>
      </c>
      <c r="B101" s="6">
        <v>9130080140</v>
      </c>
      <c r="C101" s="6">
        <v>800</v>
      </c>
      <c r="D101" s="8"/>
      <c r="E101" s="22">
        <f>E102</f>
        <v>100</v>
      </c>
    </row>
    <row r="102" spans="1:5" ht="15.75">
      <c r="A102" s="43" t="s">
        <v>76</v>
      </c>
      <c r="B102" s="6">
        <v>9130080140</v>
      </c>
      <c r="C102" s="6">
        <v>800</v>
      </c>
      <c r="D102" s="8" t="s">
        <v>15</v>
      </c>
      <c r="E102" s="23">
        <f>'[1]2016'!$F$33</f>
        <v>100</v>
      </c>
    </row>
    <row r="103" spans="1:5" ht="15.75">
      <c r="A103" s="46" t="s">
        <v>79</v>
      </c>
      <c r="B103" s="6">
        <v>9130080210</v>
      </c>
      <c r="C103" s="1"/>
      <c r="D103" s="1"/>
      <c r="E103" s="24">
        <f>E104</f>
        <v>830.246</v>
      </c>
    </row>
    <row r="104" spans="1:5" ht="31.5">
      <c r="A104" s="33" t="s">
        <v>78</v>
      </c>
      <c r="B104" s="6">
        <v>9130080210</v>
      </c>
      <c r="C104" s="1">
        <v>300</v>
      </c>
      <c r="D104" s="1"/>
      <c r="E104" s="13">
        <f>E105</f>
        <v>830.246</v>
      </c>
    </row>
    <row r="105" spans="1:5" ht="15.75">
      <c r="A105" s="41" t="s">
        <v>68</v>
      </c>
      <c r="B105" s="6">
        <v>9130080210</v>
      </c>
      <c r="C105" s="1">
        <v>300</v>
      </c>
      <c r="D105" s="4" t="s">
        <v>10</v>
      </c>
      <c r="E105" s="3">
        <f>'[1]2016'!$F$113</f>
        <v>830.246</v>
      </c>
    </row>
    <row r="106" spans="1:5" ht="15.75" hidden="1">
      <c r="A106" s="47"/>
      <c r="B106" s="5"/>
      <c r="C106" s="4"/>
      <c r="D106" s="4"/>
      <c r="E106" s="21"/>
    </row>
    <row r="107" spans="1:5" ht="15.75" hidden="1">
      <c r="A107" s="36"/>
      <c r="B107" s="11"/>
      <c r="C107" s="4"/>
      <c r="D107" s="4"/>
      <c r="E107" s="22"/>
    </row>
    <row r="108" spans="1:5" ht="15.75" hidden="1">
      <c r="A108" s="37"/>
      <c r="B108" s="11"/>
      <c r="C108" s="4"/>
      <c r="D108" s="4"/>
      <c r="E108" s="22"/>
    </row>
    <row r="109" spans="1:5" ht="24" customHeight="1" hidden="1">
      <c r="A109" s="36"/>
      <c r="B109" s="11"/>
      <c r="C109" s="4"/>
      <c r="D109" s="4"/>
      <c r="E109" s="3"/>
    </row>
    <row r="110" spans="1:5" ht="23.25" customHeight="1" hidden="1">
      <c r="A110" s="36"/>
      <c r="B110" s="11"/>
      <c r="C110" s="4"/>
      <c r="D110" s="4"/>
      <c r="E110" s="3"/>
    </row>
    <row r="111" spans="1:5" ht="23.25" customHeight="1">
      <c r="A111" s="48" t="s">
        <v>80</v>
      </c>
      <c r="B111" s="11" t="s">
        <v>94</v>
      </c>
      <c r="C111" s="4"/>
      <c r="D111" s="4"/>
      <c r="E111" s="21">
        <f>E113</f>
        <v>572.247</v>
      </c>
    </row>
    <row r="112" spans="1:5" ht="23.25" customHeight="1">
      <c r="A112" s="48" t="s">
        <v>105</v>
      </c>
      <c r="B112" s="11" t="s">
        <v>94</v>
      </c>
      <c r="C112" s="4"/>
      <c r="D112" s="4"/>
      <c r="E112" s="21">
        <f>E113</f>
        <v>572.247</v>
      </c>
    </row>
    <row r="113" spans="1:5" ht="23.25" customHeight="1">
      <c r="A113" s="36" t="s">
        <v>29</v>
      </c>
      <c r="B113" s="11" t="s">
        <v>94</v>
      </c>
      <c r="C113" s="4" t="s">
        <v>3</v>
      </c>
      <c r="D113" s="4"/>
      <c r="E113" s="22">
        <f>E114</f>
        <v>572.247</v>
      </c>
    </row>
    <row r="114" spans="1:5" ht="23.25" customHeight="1">
      <c r="A114" s="33" t="s">
        <v>80</v>
      </c>
      <c r="B114" s="11" t="s">
        <v>94</v>
      </c>
      <c r="C114" s="4" t="s">
        <v>3</v>
      </c>
      <c r="D114" s="4" t="s">
        <v>81</v>
      </c>
      <c r="E114" s="22">
        <f>'[1]2016'!$F$84</f>
        <v>572.247</v>
      </c>
    </row>
    <row r="115" spans="1:5" ht="23.25" customHeight="1">
      <c r="A115" s="49" t="s">
        <v>82</v>
      </c>
      <c r="B115" s="11" t="s">
        <v>84</v>
      </c>
      <c r="C115" s="4"/>
      <c r="D115" s="4"/>
      <c r="E115" s="21">
        <f>E116</f>
        <v>10</v>
      </c>
    </row>
    <row r="116" spans="1:5" ht="15.75">
      <c r="A116" s="40" t="s">
        <v>83</v>
      </c>
      <c r="B116" s="11" t="s">
        <v>84</v>
      </c>
      <c r="C116" s="4" t="s">
        <v>27</v>
      </c>
      <c r="D116" s="4" t="s">
        <v>26</v>
      </c>
      <c r="E116" s="15">
        <v>10</v>
      </c>
    </row>
    <row r="117" spans="1:5" ht="47.25">
      <c r="A117" s="48" t="s">
        <v>92</v>
      </c>
      <c r="B117" s="54" t="s">
        <v>123</v>
      </c>
      <c r="C117" s="4"/>
      <c r="D117" s="4"/>
      <c r="E117" s="18">
        <f>E118</f>
        <v>0.7</v>
      </c>
    </row>
    <row r="118" spans="1:5" ht="31.5">
      <c r="A118" s="36" t="s">
        <v>29</v>
      </c>
      <c r="B118" s="11" t="s">
        <v>123</v>
      </c>
      <c r="C118" s="4" t="s">
        <v>3</v>
      </c>
      <c r="D118" s="4"/>
      <c r="E118" s="10">
        <f>E119</f>
        <v>0.7</v>
      </c>
    </row>
    <row r="119" spans="1:5" ht="15.75">
      <c r="A119" s="33" t="s">
        <v>91</v>
      </c>
      <c r="B119" s="11" t="s">
        <v>123</v>
      </c>
      <c r="C119" s="4" t="s">
        <v>3</v>
      </c>
      <c r="D119" s="4" t="s">
        <v>17</v>
      </c>
      <c r="E119" s="10">
        <f>'[1]2016'!$F$36</f>
        <v>0.7</v>
      </c>
    </row>
    <row r="120" spans="1:5" ht="31.5">
      <c r="A120" s="53" t="s">
        <v>121</v>
      </c>
      <c r="B120" s="54" t="s">
        <v>122</v>
      </c>
      <c r="C120" s="4"/>
      <c r="D120" s="4"/>
      <c r="E120" s="18">
        <f>E121</f>
        <v>25</v>
      </c>
    </row>
    <row r="121" spans="1:5" ht="31.5">
      <c r="A121" s="36" t="s">
        <v>29</v>
      </c>
      <c r="B121" s="11" t="s">
        <v>122</v>
      </c>
      <c r="C121" s="4" t="s">
        <v>3</v>
      </c>
      <c r="D121" s="4"/>
      <c r="E121" s="10">
        <f>E122</f>
        <v>25</v>
      </c>
    </row>
    <row r="122" spans="1:5" ht="15.75">
      <c r="A122" s="33" t="s">
        <v>91</v>
      </c>
      <c r="B122" s="11" t="s">
        <v>122</v>
      </c>
      <c r="C122" s="4" t="s">
        <v>3</v>
      </c>
      <c r="D122" s="4" t="s">
        <v>17</v>
      </c>
      <c r="E122" s="10">
        <v>25</v>
      </c>
    </row>
    <row r="123" spans="1:5" ht="94.5">
      <c r="A123" s="50" t="s">
        <v>85</v>
      </c>
      <c r="B123" s="14" t="s">
        <v>87</v>
      </c>
      <c r="C123" s="4"/>
      <c r="D123" s="4"/>
      <c r="E123" s="19">
        <f>E124</f>
        <v>72.06793</v>
      </c>
    </row>
    <row r="124" spans="1:5" ht="15.75">
      <c r="A124" s="33" t="s">
        <v>86</v>
      </c>
      <c r="B124" s="14" t="s">
        <v>87</v>
      </c>
      <c r="C124" s="4" t="s">
        <v>12</v>
      </c>
      <c r="D124" s="4"/>
      <c r="E124" s="20">
        <f>E125</f>
        <v>72.06793</v>
      </c>
    </row>
    <row r="125" spans="1:5" ht="15.75">
      <c r="A125" s="33" t="s">
        <v>88</v>
      </c>
      <c r="B125" s="14" t="s">
        <v>87</v>
      </c>
      <c r="C125" s="4" t="s">
        <v>12</v>
      </c>
      <c r="D125" s="4" t="s">
        <v>4</v>
      </c>
      <c r="E125" s="20">
        <f>'[1]2016'!$F$30</f>
        <v>72.06793</v>
      </c>
    </row>
    <row r="126" spans="1:5" ht="15.75">
      <c r="A126" s="51" t="s">
        <v>7</v>
      </c>
      <c r="B126" s="30"/>
      <c r="C126" s="30"/>
      <c r="D126" s="30"/>
      <c r="E126" s="17">
        <f>E89+E84+E79+E74+E70+E67+E64+E55+E46+E43+E34+E31+E26+E16+E14+E22+E58+E61+E49+E52+E40+E37</f>
        <v>57609.94509999999</v>
      </c>
    </row>
    <row r="128" ht="15.75">
      <c r="B128" s="26"/>
    </row>
    <row r="129" spans="1:5" ht="15.75">
      <c r="A129" s="26" t="s">
        <v>124</v>
      </c>
      <c r="B129" s="26"/>
      <c r="C129" s="26"/>
      <c r="D129" s="26"/>
      <c r="E129" s="26" t="s">
        <v>22</v>
      </c>
    </row>
    <row r="130" ht="15.75">
      <c r="A130" s="26"/>
    </row>
    <row r="132" ht="15" customHeight="1"/>
    <row r="194" ht="15.75" customHeight="1"/>
  </sheetData>
  <sheetProtection/>
  <mergeCells count="7">
    <mergeCell ref="D6:E6"/>
    <mergeCell ref="D2:E2"/>
    <mergeCell ref="D3:E3"/>
    <mergeCell ref="A11:E11"/>
    <mergeCell ref="A8:E8"/>
    <mergeCell ref="A9:E9"/>
    <mergeCell ref="A10:E10"/>
  </mergeCells>
  <printOptions/>
  <pageMargins left="0.2362204724409449" right="0.35433070866141736" top="0.35433070866141736" bottom="0.5511811023622047" header="0.2362204724409449" footer="0.31496062992125984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Кудрявцев</cp:lastModifiedBy>
  <cp:lastPrinted>2016-10-14T08:18:34Z</cp:lastPrinted>
  <dcterms:created xsi:type="dcterms:W3CDTF">1996-10-08T23:32:33Z</dcterms:created>
  <dcterms:modified xsi:type="dcterms:W3CDTF">2016-10-14T08:18:38Z</dcterms:modified>
  <cp:category/>
  <cp:version/>
  <cp:contentType/>
  <cp:contentStatus/>
</cp:coreProperties>
</file>