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24240" windowHeight="11760"/>
  </bookViews>
  <sheets>
    <sheet name="2016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'2016'!$A$9:$C$71</definedName>
    <definedName name="_xlnm.Print_Titles" localSheetId="0">'2016'!$9:$9</definedName>
  </definedNames>
  <calcPr calcId="114210" fullCalcOnLoad="1"/>
</workbook>
</file>

<file path=xl/calcChain.xml><?xml version="1.0" encoding="utf-8"?>
<calcChain xmlns="http://schemas.openxmlformats.org/spreadsheetml/2006/main">
  <c r="C60" i="1"/>
  <c r="C64"/>
  <c r="C32"/>
  <c r="C14"/>
  <c r="C75"/>
  <c r="C59"/>
  <c r="C38"/>
  <c r="C26"/>
  <c r="C23"/>
  <c r="C79"/>
  <c r="C72"/>
  <c r="C68"/>
  <c r="C66"/>
  <c r="C65"/>
  <c r="C62"/>
  <c r="C61"/>
  <c r="C19"/>
  <c r="C18"/>
  <c r="C22"/>
  <c r="C21"/>
  <c r="C25"/>
  <c r="C28"/>
  <c r="C31"/>
  <c r="C30"/>
  <c r="C34"/>
  <c r="C33"/>
  <c r="C37"/>
  <c r="C36"/>
  <c r="C40"/>
  <c r="C39"/>
  <c r="C43"/>
  <c r="C42"/>
  <c r="C46"/>
  <c r="C45"/>
  <c r="C49"/>
  <c r="C48"/>
  <c r="C52"/>
  <c r="C51"/>
  <c r="C55"/>
  <c r="C54"/>
  <c r="C13"/>
  <c r="C12"/>
  <c r="C58"/>
  <c r="C57"/>
  <c r="C11"/>
  <c r="C27"/>
  <c r="C24"/>
</calcChain>
</file>

<file path=xl/sharedStrings.xml><?xml version="1.0" encoding="utf-8"?>
<sst xmlns="http://schemas.openxmlformats.org/spreadsheetml/2006/main" count="102" uniqueCount="101">
  <si>
    <t/>
  </si>
  <si>
    <t>(тыс. рублей)</t>
  </si>
  <si>
    <t>Наименование</t>
  </si>
  <si>
    <t>КЦСР</t>
  </si>
  <si>
    <t>Сумма</t>
  </si>
  <si>
    <t>Непрограммные расходы</t>
  </si>
  <si>
    <t>Муниципальная программа Бирюсинского муниципального образования "Бирюсинское городское поселение "Чествование граждан и коллективов организаций главой Бирюсинского муниципального образования "Бирюсинское городское поселение" на 2016-2018г.г.</t>
  </si>
  <si>
    <t>Муниципальная программа Бирюсинского муниципального образования "Бирюсинское городское поселение "Чистая вода" на 2016-2018г.г.</t>
  </si>
  <si>
    <t>Муниципальная программа Бирюсинского муниципального образования "Бирюсинское городское поселение "Содержание и ремонт дорог на территории Бирюсинского муниципального образования "Бирюсинское городское поселение " на 2016-2018г.г.</t>
  </si>
  <si>
    <t>Муниципальная программа Бирюсинского муниципального образования "Бирюсинское городское поселение "Уличное освещение Бирюсинского муниципального образования "Бирюсинское городское поселение " на 2016-2018г.г.</t>
  </si>
  <si>
    <t>Муниципальная программа Бирюсинского муниципального образования "Бирюсинское городское поселение "Организация и содержание мест захоронения на территории Бирюсинского муниципального образования "Бирюсинское городское поселение " на 2016-2018г.г.</t>
  </si>
  <si>
    <t>Муниципальная программа Бирюсинского муниципального образования "Бирюсинское городское поселение "Благоустройство территории Бирюсинского муниципального образования "Бирюсинское городское поселение " на 2016-2018г.г.</t>
  </si>
  <si>
    <t>Муниципальная программа Бирюсинского муниципального образования "Бирюсинское городское поселение "Развитие физической культуры и спорта на  территории Бирюсинского муниципального образования "Бирюсинское городское поселение " на 2016-2018г.г.</t>
  </si>
  <si>
    <t>Муниципальная программа Бирюсинского муниципального образования "Бирюсинское городское поселение "Развитие библиотечного дела на  территории Бирюсинского муниципального образования "Бирюсинское городское поселение " на 2016-2018г.г.</t>
  </si>
  <si>
    <t>Муниципальная программа Бирюсинского муниципального образования "Бирюсинское городское поселение "Развитие малого и среднего предпринимательства в Бирюсинском муниципальном образовании "Бирюсинское городское поселение " на 2016-2018г.г.</t>
  </si>
  <si>
    <t>Муниципальная программа Бирюсинского муниципального образования "Бирюсинское городское поселение "Повышение эффективности бюджетных расходов Бирюсинского муниципального образования "Бирюсинское городское поселение " на 2016-2018г.г.</t>
  </si>
  <si>
    <t>Муниципальная программа Бирюсинского муниципального образования "Бирюсинское городское поселение " Обеспечение деятельности органов местного самоуправления Бирюсинского муниципального образования «Бирюсинское городское поселение» на 2016-2018г.г.</t>
  </si>
  <si>
    <t>к решению Думы</t>
  </si>
  <si>
    <t>Бирюсинского муниципального образования</t>
  </si>
  <si>
    <t>"Бирюсинское городское поселение"</t>
  </si>
  <si>
    <t>Цель «Повышение уровня и качества жизни населения»</t>
  </si>
  <si>
    <t>Приложение № 5</t>
  </si>
  <si>
    <t>Муниципальная программа Бирюсинского муниципального образования "Бирюсинское городское поселение " Доступная среда для инвалидов  Бирюсинского муниципального образования «Бирюсинское городское поселение» на 2016-2018г.г.</t>
  </si>
  <si>
    <t>Муниципальная программа Бирюсинского муниципального образования "Бирюсинское городское поселение " Профилактика терроризма и экстремизма в  Бирюсинском муниципальном образовании «Бирюсинское городское поселение» на 2016-2018г.г.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</si>
  <si>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</si>
  <si>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Осуществление первичного воинского учета на территории, где отсутствуют военные комиссариаты</t>
  </si>
  <si>
    <t>Осуществление отдельных областных государственных полномочий в сфере водоснабжения и  водоотведения</t>
  </si>
  <si>
    <t>Резервный фонд</t>
  </si>
  <si>
    <t>Пенсионное обеспечение</t>
  </si>
  <si>
    <t>Жилищное хозяйство</t>
  </si>
  <si>
    <t xml:space="preserve">Обслуживание государственного внутреннего и муниципального долга </t>
  </si>
  <si>
    <t>Межбюджетные трансферты бюджетам муниципальных районов из бюджетов поселений и межбюджетные трансферты бюджетам поселений 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</si>
  <si>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9130080020</t>
  </si>
  <si>
    <t>9130080950</t>
  </si>
  <si>
    <t>9120081010</t>
  </si>
  <si>
    <t>9100000000</t>
  </si>
  <si>
    <t>8100001040</t>
  </si>
  <si>
    <t>8100004070</t>
  </si>
  <si>
    <t>Задача 1 «Обеспечение эффективного выполнения органами местного самоуправления возложенных полномочий»</t>
  </si>
  <si>
    <t>Цель 1.1 «Формирование эффективной системы исполнения полномочий органов местного самоуправления и предоставления качественных муниципальных услуг органами местного самоуправления Бирюсинского городского поселения»</t>
  </si>
  <si>
    <t>Задача 2 «Повышение показателя качества воды, улучшение экологической обстановки»</t>
  </si>
  <si>
    <t>Цель 2.1 «Обеспечение населения питьевой водой, центральной канализацией соответствующей требованиям безопасности и безвредности, установленным в технических регламентах и санитарно-эпидемиологических правилах»</t>
  </si>
  <si>
    <t>Задача 3 «Содержание и ремонт автомобильных дорог общего пользования местного значения»</t>
  </si>
  <si>
    <t>Цель 3.1 «Обеспечение безопасности дорожного движения, улучшение технического и эксплуатационного состояния дорог общего пользования местного значения»</t>
  </si>
  <si>
    <t>Задача 4 «Организация освещения улиц и улучшение технического состояния электрических линий уличного освещения»</t>
  </si>
  <si>
    <t>Цель 4.1 «Улучшение условий и комфортности проживания граждан»</t>
  </si>
  <si>
    <t>Задача 5 «Содержание мест захоронений»</t>
  </si>
  <si>
    <t>Цель 5.1 «Улучшение благоустройства муниципального кладбища и повышение качества содержания территории муниципального кладбища»</t>
  </si>
  <si>
    <t>Задача 7 «Обеспечение условий для развития физической культуры и спорта в городе»</t>
  </si>
  <si>
    <t>Цель 7.1 «Создание условий, обеспечивающих возможность граждан систематически заниматься физической культурой и спортом»</t>
  </si>
  <si>
    <t>Задача 8 «Обеспечение качества и доступности библиотечных услуг для всех категорий населения»</t>
  </si>
  <si>
    <t>Задача 10 «Обеспечение сбалансированности и устойчивости местного бюджета в среднесрочной перспективе»</t>
  </si>
  <si>
    <t>Цель 10.1 «Повышение эффективности бюджетных расходов в Бирюсинском городском поселении»</t>
  </si>
  <si>
    <t>Задача 11 «Оказание социальной поддержки»</t>
  </si>
  <si>
    <t>Цель 12.1 « Совершенствование системы профилактических мер антитеррористической и антиэстремистской направленности»</t>
  </si>
  <si>
    <t>Цель 13.1 « Обеспечение комплексных мер противодействия чрезвычайным ситуациям природного и техногенного характера территории Бирюсинского городского поселения»</t>
  </si>
  <si>
    <t>Задача 14 « Обеспечение доступности в приоритетных сферах жизнедеятельности инвалидов и маломобильных груп населения »</t>
  </si>
  <si>
    <t>Цель 14.1 « Формирование условий устойчивого развития доступной среды инвалидов и других маломобильных групп населения»</t>
  </si>
  <si>
    <t>Распределение бюджетных ассигнований  бюджета Бирюсинского муниципального образования "Бирюсинское городское поселение" по целям, задачам системы целепологания социально-экономического развития Бирюсинского муниципального образования "Бирюсинское городское поселение", муниципальным программам Бирюсинского муниципального образования "Бирюсинское городское поселение" и непрограммным направлениям деятельности на 2016 год</t>
  </si>
  <si>
    <t>Цель 8.1 «Организация библиотечного обслуживания населения и создание условий для повышения качества и разнообразия услуг, предостовляемых библиотекой населению»</t>
  </si>
  <si>
    <t>Цель 11.1 «Выражение гражданам и коллективам организаций, иным объединениям общественного признания заслуг в связи с юбилейными датами, историческими и памятными событиями, профессиональными»</t>
  </si>
  <si>
    <t>Задача 12 «  Проведение профилактических мероприятий и мероприятий по информационно пропагандистскому обеспечению»</t>
  </si>
  <si>
    <t>Задача 13 « Обеспечение реализации полномочий администрации Бирюсинского городского поселения по защите населения и территории от чрезвычайных ситуаций, гражданской обороне »</t>
  </si>
  <si>
    <t>Муниципальная программа Бирюсинского муниципального образования "Бирюсинское городское поселение " Обеспечение комплексных мер противодействия чрезвычайным ситуациям природного и техногенного характера на территории Бирюсинском муниципальном образовании «Бирюсинское городское поселение» на 2016-2018г.г.</t>
  </si>
  <si>
    <t>Задача 9 «Обеспечение благоприятных условий для создания, развития и устойчивой деятельности субъектов малого и среднего предпринимательства на территории  Бирюсинского городского поселения»</t>
  </si>
  <si>
    <t>Цель 9.1 «Формирование устойчивого развития субъектов малого и среднего предпринимательства Бирюсинского городского поселения»</t>
  </si>
  <si>
    <t>Задача 6 «Обеспечение эффективного выполнения органами местного самоуправления возложенных полномочий»</t>
  </si>
  <si>
    <t>Цель 6.1 «Повышение качества уровня жизни населения города, улучшение внешнего облика города и условий проживания населения»</t>
  </si>
  <si>
    <t>8100001010</t>
  </si>
  <si>
    <t>8100005100</t>
  </si>
  <si>
    <t>Муниципальная программа  "Переселение граждан из ветхого и аварийного жилищного фонда в Бирюсинском муниципальном образовании "Бирюсинское городское поселение" на период 2015-2019г.г.</t>
  </si>
  <si>
    <t>Задача 15 «Обеспечение комфортных условий для проживания»</t>
  </si>
  <si>
    <t>Цель 15.1 «Обеспечение жильем граждан, проживающих в домах (жилых помещениях) жилищного фонда, признанных непригодных для проживания, снос и (или) реконструкция»</t>
  </si>
  <si>
    <t>8100005080</t>
  </si>
  <si>
    <t>8100005160</t>
  </si>
  <si>
    <t>8100004170</t>
  </si>
  <si>
    <t>Подпрограмма "Переселение граждан из ветхого и аварийного жилищного фонда Иркутской области" на 2014 - 2020 годы государственной программы Иркутской области "Доступное жилье" на 2014 - 2020 годы</t>
  </si>
  <si>
    <t>8100072480</t>
  </si>
  <si>
    <t>8100072200</t>
  </si>
  <si>
    <t>Цель 17.1 «Повышение эффективного управления муниципальным имуществом, пополнение доходной части бюджета»</t>
  </si>
  <si>
    <t>Задача 17 «Обеспечение рационального и эффективного использования муниципального имущества»</t>
  </si>
  <si>
    <t>Подпрограмма "Модернизация объектов коммунальной инфраструктуры Иркутской области" на 2014-2018 годы государственной программы Иркутской области "Развитие жилищно-коммунального хозяйства Иркутской области" на 2014-2018 годы</t>
  </si>
  <si>
    <t>Муниципальная программа Бирюсинского муниципального образования "Бирюсинское городское поселение "Управление и распоряжение муниципальным имуществом Бирюсинского городского поселения" на 2016-2018 годы</t>
  </si>
  <si>
    <t>Задача 16 « Обеспечение надежности функционирования систем коммунальной инфраструктуры »</t>
  </si>
  <si>
    <t>Цель 16.1 « Повышение надежности функционирования систем коммунальной инфраструктуры, сокращение потребления топливно-энергенитеских ресурсов»</t>
  </si>
  <si>
    <t>8100004050</t>
  </si>
  <si>
    <t>8100005120</t>
  </si>
  <si>
    <t>8100005090</t>
  </si>
  <si>
    <t>8100011130</t>
  </si>
  <si>
    <t>8100008140</t>
  </si>
  <si>
    <t>8100001030</t>
  </si>
  <si>
    <t>8100001020</t>
  </si>
  <si>
    <t>8100010150</t>
  </si>
  <si>
    <t>8100004060</t>
  </si>
  <si>
    <t xml:space="preserve">Начальник отдела  по финансово-экономическим и организационным вопросам                                Е.П. Гаева
</t>
  </si>
  <si>
    <t>Оценка недвижимости, признание прав и регулирование отношений по государственной и муниципальной собственности</t>
  </si>
  <si>
    <t>8100005110</t>
  </si>
  <si>
    <t>9120073150</t>
  </si>
  <si>
    <t>9130080010</t>
  </si>
  <si>
    <t>Муниципальная программа Бирюсинского муниципального образования "Бирюсинское городское поселение "Модернизация объектов коммунальной инфраструктуры Бирюсинского муниципального образования "Бирюсинское городское поселение" на 2016-2018 г.г.</t>
  </si>
  <si>
    <t xml:space="preserve">от         .11.2016г. № 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</si>
</sst>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0"/>
    <numFmt numFmtId="168" formatCode="#,##0.000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7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1" applyNumberFormat="1" applyFont="1" applyFill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164" fontId="4" fillId="0" borderId="0" xfId="3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164" fontId="3" fillId="0" borderId="1" xfId="3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165" fontId="5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1" applyNumberFormat="1" applyFont="1" applyFill="1" applyBorder="1" applyAlignment="1">
      <alignment horizontal="center" vertical="top" wrapText="1" readingOrder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2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vertical="top" wrapText="1"/>
    </xf>
    <xf numFmtId="0" fontId="2" fillId="0" borderId="3" xfId="2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top" wrapText="1"/>
    </xf>
    <xf numFmtId="49" fontId="2" fillId="0" borderId="0" xfId="2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">
    <cellStyle name="Normal" xfId="1"/>
    <cellStyle name="Обычный" xfId="0" builtinId="0"/>
    <cellStyle name="Обычный_Лист1" xfId="2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5">
          <cell r="E15">
            <v>1283.268</v>
          </cell>
        </row>
        <row r="17">
          <cell r="E17">
            <v>9568.6919999999991</v>
          </cell>
        </row>
        <row r="18">
          <cell r="E18">
            <v>2685.3355799999999</v>
          </cell>
        </row>
        <row r="20">
          <cell r="E20">
            <v>27</v>
          </cell>
        </row>
        <row r="54">
          <cell r="E54">
            <v>903.65993000000003</v>
          </cell>
        </row>
        <row r="66">
          <cell r="E66">
            <v>2106</v>
          </cell>
        </row>
        <row r="76">
          <cell r="E76">
            <v>2107.1190000000001</v>
          </cell>
        </row>
        <row r="78">
          <cell r="E78">
            <v>600.52199999999993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25">
          <cell r="C25">
            <v>5784.3531000000003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59">
          <cell r="F59">
            <v>64</v>
          </cell>
        </row>
        <row r="84">
          <cell r="F84">
            <v>572.24699999999996</v>
          </cell>
        </row>
        <row r="101">
          <cell r="F101">
            <v>1005.97156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topLeftCell="A2" workbookViewId="0">
      <selection activeCell="C36" sqref="C36"/>
    </sheetView>
  </sheetViews>
  <sheetFormatPr defaultRowHeight="15.75"/>
  <cols>
    <col min="1" max="1" width="66.140625" style="27" customWidth="1"/>
    <col min="2" max="2" width="25.140625" style="27" customWidth="1"/>
    <col min="3" max="3" width="22.7109375" style="27" customWidth="1"/>
    <col min="4" max="16384" width="9.140625" style="27"/>
  </cols>
  <sheetData>
    <row r="1" spans="1:3">
      <c r="A1" s="1"/>
      <c r="B1" s="16"/>
      <c r="C1" s="28" t="s">
        <v>21</v>
      </c>
    </row>
    <row r="2" spans="1:3">
      <c r="A2" s="1"/>
      <c r="B2" s="16"/>
      <c r="C2" s="28" t="s">
        <v>17</v>
      </c>
    </row>
    <row r="3" spans="1:3">
      <c r="A3" s="1"/>
      <c r="B3" s="2"/>
      <c r="C3" s="28" t="s">
        <v>18</v>
      </c>
    </row>
    <row r="4" spans="1:3">
      <c r="A4" s="1"/>
      <c r="B4" s="16"/>
      <c r="C4" s="28" t="s">
        <v>19</v>
      </c>
    </row>
    <row r="5" spans="1:3">
      <c r="A5" s="1"/>
      <c r="B5" s="16"/>
      <c r="C5" s="28" t="s">
        <v>100</v>
      </c>
    </row>
    <row r="6" spans="1:3">
      <c r="A6" s="14"/>
      <c r="B6" s="2"/>
      <c r="C6" s="3"/>
    </row>
    <row r="7" spans="1:3" ht="77.25" customHeight="1">
      <c r="A7" s="43" t="s">
        <v>58</v>
      </c>
      <c r="B7" s="43"/>
      <c r="C7" s="43"/>
    </row>
    <row r="8" spans="1:3">
      <c r="A8" s="4" t="s">
        <v>0</v>
      </c>
      <c r="B8" s="5" t="s">
        <v>0</v>
      </c>
      <c r="C8" s="6" t="s">
        <v>1</v>
      </c>
    </row>
    <row r="9" spans="1:3">
      <c r="A9" s="7" t="s">
        <v>2</v>
      </c>
      <c r="B9" s="7" t="s">
        <v>3</v>
      </c>
      <c r="C9" s="8" t="s">
        <v>4</v>
      </c>
    </row>
    <row r="10" spans="1:3" s="13" customFormat="1" hidden="1">
      <c r="A10" s="9" t="s">
        <v>20</v>
      </c>
      <c r="B10" s="9"/>
      <c r="C10" s="10"/>
    </row>
    <row r="11" spans="1:3" s="13" customFormat="1">
      <c r="A11" s="9"/>
      <c r="B11" s="9"/>
      <c r="C11" s="35">
        <f>C15+C18+C21+C25+C28+C30+C33+C36+C39+C42+C45+C48+C51+C54+C68+C12+C57+C61+C65</f>
        <v>72625.045099999988</v>
      </c>
    </row>
    <row r="12" spans="1:3" s="13" customFormat="1" ht="47.25">
      <c r="A12" s="9" t="s">
        <v>38</v>
      </c>
      <c r="B12" s="9"/>
      <c r="C12" s="26">
        <f>C13</f>
        <v>13564.295579999998</v>
      </c>
    </row>
    <row r="13" spans="1:3" s="13" customFormat="1" ht="78.75">
      <c r="A13" s="9" t="s">
        <v>39</v>
      </c>
      <c r="B13" s="9"/>
      <c r="C13" s="26">
        <f>C14</f>
        <v>13564.295579999998</v>
      </c>
    </row>
    <row r="14" spans="1:3" s="13" customFormat="1" ht="78.75">
      <c r="A14" s="11" t="s">
        <v>16</v>
      </c>
      <c r="B14" s="12" t="s">
        <v>68</v>
      </c>
      <c r="C14" s="22">
        <f>'[1]2016'!$E$15+'[1]2016'!$E$17+'[1]2016'!$E$18+'[1]2016'!$E$20</f>
        <v>13564.295579999998</v>
      </c>
    </row>
    <row r="15" spans="1:3" s="13" customFormat="1" hidden="1">
      <c r="A15" s="9"/>
      <c r="B15" s="9"/>
      <c r="C15" s="24"/>
    </row>
    <row r="16" spans="1:3" s="13" customFormat="1" hidden="1">
      <c r="A16" s="9"/>
      <c r="B16" s="9"/>
      <c r="C16" s="24"/>
    </row>
    <row r="17" spans="1:3" hidden="1">
      <c r="A17" s="11"/>
      <c r="B17" s="12"/>
      <c r="C17" s="23"/>
    </row>
    <row r="18" spans="1:3" s="13" customFormat="1" ht="31.5">
      <c r="A18" s="9" t="s">
        <v>40</v>
      </c>
      <c r="B18" s="9"/>
      <c r="C18" s="25">
        <f>C19</f>
        <v>151.35300000000001</v>
      </c>
    </row>
    <row r="19" spans="1:3" s="13" customFormat="1" ht="63">
      <c r="A19" s="9" t="s">
        <v>41</v>
      </c>
      <c r="B19" s="9"/>
      <c r="C19" s="25">
        <f>C20</f>
        <v>151.35300000000001</v>
      </c>
    </row>
    <row r="20" spans="1:3" ht="47.25">
      <c r="A20" s="11" t="s">
        <v>7</v>
      </c>
      <c r="B20" s="12" t="s">
        <v>87</v>
      </c>
      <c r="C20" s="21">
        <v>151.35300000000001</v>
      </c>
    </row>
    <row r="21" spans="1:3" s="13" customFormat="1" ht="31.5">
      <c r="A21" s="9" t="s">
        <v>42</v>
      </c>
      <c r="B21" s="9"/>
      <c r="C21" s="26">
        <f>C22</f>
        <v>5784.3531000000003</v>
      </c>
    </row>
    <row r="22" spans="1:3" s="13" customFormat="1" ht="47.25">
      <c r="A22" s="9" t="s">
        <v>43</v>
      </c>
      <c r="B22" s="9"/>
      <c r="C22" s="26">
        <f>C23</f>
        <v>5784.3531000000003</v>
      </c>
    </row>
    <row r="23" spans="1:3" ht="78.75">
      <c r="A23" s="11" t="s">
        <v>8</v>
      </c>
      <c r="B23" s="12" t="s">
        <v>85</v>
      </c>
      <c r="C23" s="22">
        <f>'[2]2016'!$C$25</f>
        <v>5784.3531000000003</v>
      </c>
    </row>
    <row r="24" spans="1:3" ht="47.25">
      <c r="A24" s="9" t="s">
        <v>44</v>
      </c>
      <c r="B24" s="12"/>
      <c r="C24" s="24">
        <f>C25</f>
        <v>2106</v>
      </c>
    </row>
    <row r="25" spans="1:3" s="13" customFormat="1" ht="31.5">
      <c r="A25" s="9" t="s">
        <v>45</v>
      </c>
      <c r="B25" s="9"/>
      <c r="C25" s="24">
        <f>C26</f>
        <v>2106</v>
      </c>
    </row>
    <row r="26" spans="1:3" ht="63">
      <c r="A26" s="11" t="s">
        <v>9</v>
      </c>
      <c r="B26" s="12" t="s">
        <v>69</v>
      </c>
      <c r="C26" s="23">
        <f>'[1]2016'!$E$66</f>
        <v>2106</v>
      </c>
    </row>
    <row r="27" spans="1:3">
      <c r="A27" s="9" t="s">
        <v>46</v>
      </c>
      <c r="B27" s="12"/>
      <c r="C27" s="21">
        <f>C28</f>
        <v>100</v>
      </c>
    </row>
    <row r="28" spans="1:3" s="13" customFormat="1" ht="47.25">
      <c r="A28" s="9" t="s">
        <v>47</v>
      </c>
      <c r="B28" s="9"/>
      <c r="C28" s="25">
        <f>C29</f>
        <v>100</v>
      </c>
    </row>
    <row r="29" spans="1:3" ht="78.75">
      <c r="A29" s="11" t="s">
        <v>10</v>
      </c>
      <c r="B29" s="12" t="s">
        <v>96</v>
      </c>
      <c r="C29" s="21">
        <v>100</v>
      </c>
    </row>
    <row r="30" spans="1:3" s="13" customFormat="1" ht="47.25">
      <c r="A30" s="9" t="s">
        <v>66</v>
      </c>
      <c r="B30" s="12"/>
      <c r="C30" s="26">
        <f>C31</f>
        <v>1069.97156</v>
      </c>
    </row>
    <row r="31" spans="1:3" s="13" customFormat="1" ht="47.25">
      <c r="A31" s="9" t="s">
        <v>67</v>
      </c>
      <c r="B31" s="9"/>
      <c r="C31" s="26">
        <f>C32</f>
        <v>1069.97156</v>
      </c>
    </row>
    <row r="32" spans="1:3" ht="78.75">
      <c r="A32" s="11" t="s">
        <v>11</v>
      </c>
      <c r="B32" s="12" t="s">
        <v>86</v>
      </c>
      <c r="C32" s="22">
        <f>'[3]2016'!$F$101+'[3]2016'!$F$59</f>
        <v>1069.97156</v>
      </c>
    </row>
    <row r="33" spans="1:3" s="13" customFormat="1" ht="31.5">
      <c r="A33" s="9" t="s">
        <v>48</v>
      </c>
      <c r="B33" s="9"/>
      <c r="C33" s="25">
        <f>C34</f>
        <v>328.96</v>
      </c>
    </row>
    <row r="34" spans="1:3" s="13" customFormat="1" ht="47.25">
      <c r="A34" s="9" t="s">
        <v>49</v>
      </c>
      <c r="B34" s="9"/>
      <c r="C34" s="25">
        <f>C35</f>
        <v>328.96</v>
      </c>
    </row>
    <row r="35" spans="1:3" ht="78.75">
      <c r="A35" s="11" t="s">
        <v>12</v>
      </c>
      <c r="B35" s="12" t="s">
        <v>88</v>
      </c>
      <c r="C35" s="21">
        <v>328.96</v>
      </c>
    </row>
    <row r="36" spans="1:3" s="13" customFormat="1" ht="31.5">
      <c r="A36" s="9" t="s">
        <v>50</v>
      </c>
      <c r="B36" s="9"/>
      <c r="C36" s="41">
        <f>C37</f>
        <v>2707.6410000000001</v>
      </c>
    </row>
    <row r="37" spans="1:3" s="13" customFormat="1" ht="63">
      <c r="A37" s="9" t="s">
        <v>59</v>
      </c>
      <c r="B37" s="9"/>
      <c r="C37" s="41">
        <f>C38</f>
        <v>2707.6410000000001</v>
      </c>
    </row>
    <row r="38" spans="1:3" ht="78.75">
      <c r="A38" s="11" t="s">
        <v>13</v>
      </c>
      <c r="B38" s="12" t="s">
        <v>89</v>
      </c>
      <c r="C38" s="42">
        <f>'[1]2016'!$E$78+'[1]2016'!$E$76</f>
        <v>2707.6410000000001</v>
      </c>
    </row>
    <row r="39" spans="1:3" s="13" customFormat="1" ht="63">
      <c r="A39" s="9" t="s">
        <v>64</v>
      </c>
      <c r="B39" s="9"/>
      <c r="C39" s="24">
        <f>C40</f>
        <v>18</v>
      </c>
    </row>
    <row r="40" spans="1:3" s="13" customFormat="1" ht="47.25">
      <c r="A40" s="9" t="s">
        <v>65</v>
      </c>
      <c r="B40" s="9"/>
      <c r="C40" s="24">
        <f>C41</f>
        <v>18</v>
      </c>
    </row>
    <row r="41" spans="1:3" ht="78.75">
      <c r="A41" s="11" t="s">
        <v>14</v>
      </c>
      <c r="B41" s="12" t="s">
        <v>90</v>
      </c>
      <c r="C41" s="23">
        <v>18</v>
      </c>
    </row>
    <row r="42" spans="1:3" s="13" customFormat="1" ht="47.25">
      <c r="A42" s="9" t="s">
        <v>51</v>
      </c>
      <c r="B42" s="9"/>
      <c r="C42" s="24">
        <f>C43</f>
        <v>30</v>
      </c>
    </row>
    <row r="43" spans="1:3" s="13" customFormat="1" ht="31.5">
      <c r="A43" s="9" t="s">
        <v>52</v>
      </c>
      <c r="B43" s="9"/>
      <c r="C43" s="24">
        <f>C44</f>
        <v>30</v>
      </c>
    </row>
    <row r="44" spans="1:3" ht="78.75">
      <c r="A44" s="11" t="s">
        <v>15</v>
      </c>
      <c r="B44" s="12" t="s">
        <v>91</v>
      </c>
      <c r="C44" s="23">
        <v>30</v>
      </c>
    </row>
    <row r="45" spans="1:3" s="13" customFormat="1">
      <c r="A45" s="9" t="s">
        <v>53</v>
      </c>
      <c r="B45" s="9"/>
      <c r="C45" s="24">
        <f>C46</f>
        <v>161</v>
      </c>
    </row>
    <row r="46" spans="1:3" s="13" customFormat="1" ht="63">
      <c r="A46" s="9" t="s">
        <v>60</v>
      </c>
      <c r="B46" s="9"/>
      <c r="C46" s="24">
        <f>C47</f>
        <v>161</v>
      </c>
    </row>
    <row r="47" spans="1:3" ht="78.75">
      <c r="A47" s="11" t="s">
        <v>6</v>
      </c>
      <c r="B47" s="12" t="s">
        <v>92</v>
      </c>
      <c r="C47" s="23">
        <v>161</v>
      </c>
    </row>
    <row r="48" spans="1:3" s="13" customFormat="1" ht="47.25">
      <c r="A48" s="9" t="s">
        <v>61</v>
      </c>
      <c r="B48" s="9"/>
      <c r="C48" s="24">
        <f>C49</f>
        <v>1</v>
      </c>
    </row>
    <row r="49" spans="1:3" s="13" customFormat="1" ht="47.25">
      <c r="A49" s="9" t="s">
        <v>54</v>
      </c>
      <c r="B49" s="9"/>
      <c r="C49" s="24">
        <f>C50</f>
        <v>1</v>
      </c>
    </row>
    <row r="50" spans="1:3" ht="78.75">
      <c r="A50" s="17" t="s">
        <v>23</v>
      </c>
      <c r="B50" s="12" t="s">
        <v>93</v>
      </c>
      <c r="C50" s="23">
        <v>1</v>
      </c>
    </row>
    <row r="51" spans="1:3" s="13" customFormat="1" ht="63">
      <c r="A51" s="9" t="s">
        <v>62</v>
      </c>
      <c r="B51" s="9"/>
      <c r="C51" s="24">
        <f>C52</f>
        <v>124</v>
      </c>
    </row>
    <row r="52" spans="1:3" s="13" customFormat="1" ht="63">
      <c r="A52" s="9" t="s">
        <v>55</v>
      </c>
      <c r="B52" s="9"/>
      <c r="C52" s="24">
        <f>C53</f>
        <v>124</v>
      </c>
    </row>
    <row r="53" spans="1:3" ht="94.5">
      <c r="A53" s="17" t="s">
        <v>63</v>
      </c>
      <c r="B53" s="12" t="s">
        <v>37</v>
      </c>
      <c r="C53" s="23">
        <v>124</v>
      </c>
    </row>
    <row r="54" spans="1:3" s="13" customFormat="1" ht="47.25">
      <c r="A54" s="9" t="s">
        <v>56</v>
      </c>
      <c r="B54" s="9"/>
      <c r="C54" s="24">
        <f>C55</f>
        <v>13.5</v>
      </c>
    </row>
    <row r="55" spans="1:3" s="13" customFormat="1" ht="47.25">
      <c r="A55" s="9" t="s">
        <v>57</v>
      </c>
      <c r="B55" s="9"/>
      <c r="C55" s="24">
        <f>C56</f>
        <v>13.5</v>
      </c>
    </row>
    <row r="56" spans="1:3" ht="78.75">
      <c r="A56" s="11" t="s">
        <v>22</v>
      </c>
      <c r="B56" s="12" t="s">
        <v>36</v>
      </c>
      <c r="C56" s="23">
        <v>13.5</v>
      </c>
    </row>
    <row r="57" spans="1:3" ht="31.5">
      <c r="A57" s="9" t="s">
        <v>71</v>
      </c>
      <c r="B57" s="12"/>
      <c r="C57" s="26">
        <f>C58</f>
        <v>29137.059930000003</v>
      </c>
    </row>
    <row r="58" spans="1:3" ht="47.25">
      <c r="A58" s="9" t="s">
        <v>72</v>
      </c>
      <c r="B58" s="12"/>
      <c r="C58" s="26">
        <f>C59+C60</f>
        <v>29137.059930000003</v>
      </c>
    </row>
    <row r="59" spans="1:3" ht="63">
      <c r="A59" s="11" t="s">
        <v>70</v>
      </c>
      <c r="B59" s="12" t="s">
        <v>73</v>
      </c>
      <c r="C59" s="22">
        <f>'[1]2016'!$E$54</f>
        <v>903.65993000000003</v>
      </c>
    </row>
    <row r="60" spans="1:3" ht="63">
      <c r="A60" s="33" t="s">
        <v>76</v>
      </c>
      <c r="B60" s="19" t="s">
        <v>77</v>
      </c>
      <c r="C60" s="23">
        <f>13218.3+15015.1</f>
        <v>28233.4</v>
      </c>
    </row>
    <row r="61" spans="1:3" ht="31.5">
      <c r="A61" s="9" t="s">
        <v>83</v>
      </c>
      <c r="B61" s="12"/>
      <c r="C61" s="36">
        <f>C62</f>
        <v>14643.15</v>
      </c>
    </row>
    <row r="62" spans="1:3" ht="47.25">
      <c r="A62" s="9" t="s">
        <v>84</v>
      </c>
      <c r="B62" s="12"/>
      <c r="C62" s="36">
        <f>C63+C64</f>
        <v>14643.15</v>
      </c>
    </row>
    <row r="63" spans="1:3" ht="78.75">
      <c r="A63" s="29" t="s">
        <v>99</v>
      </c>
      <c r="B63" s="12" t="s">
        <v>74</v>
      </c>
      <c r="C63" s="37">
        <v>360</v>
      </c>
    </row>
    <row r="64" spans="1:3" ht="78.75">
      <c r="A64" s="29" t="s">
        <v>81</v>
      </c>
      <c r="B64" s="19" t="s">
        <v>78</v>
      </c>
      <c r="C64" s="37">
        <f>17640-3356.85</f>
        <v>14283.15</v>
      </c>
    </row>
    <row r="65" spans="1:3" ht="31.5">
      <c r="A65" s="9" t="s">
        <v>80</v>
      </c>
      <c r="B65" s="12"/>
      <c r="C65" s="24">
        <f>C66</f>
        <v>488.4</v>
      </c>
    </row>
    <row r="66" spans="1:3" ht="47.25">
      <c r="A66" s="9" t="s">
        <v>79</v>
      </c>
      <c r="B66" s="12"/>
      <c r="C66" s="24">
        <f>C67</f>
        <v>488.4</v>
      </c>
    </row>
    <row r="67" spans="1:3" ht="63">
      <c r="A67" s="11" t="s">
        <v>82</v>
      </c>
      <c r="B67" s="12" t="s">
        <v>75</v>
      </c>
      <c r="C67" s="23">
        <v>488.4</v>
      </c>
    </row>
    <row r="68" spans="1:3" s="13" customFormat="1">
      <c r="A68" s="15" t="s">
        <v>5</v>
      </c>
      <c r="B68" s="12" t="s">
        <v>35</v>
      </c>
      <c r="C68" s="26">
        <f>C69+C70+C71+C72+C73+C74+C75+C76+C77+C78+C79</f>
        <v>2196.3609299999998</v>
      </c>
    </row>
    <row r="69" spans="1:3" ht="31.5">
      <c r="A69" s="17" t="s">
        <v>25</v>
      </c>
      <c r="B69" s="18">
        <v>9120051180</v>
      </c>
      <c r="C69" s="21">
        <v>521.4</v>
      </c>
    </row>
    <row r="70" spans="1:3" ht="31.5">
      <c r="A70" s="29" t="s">
        <v>26</v>
      </c>
      <c r="B70" s="18">
        <v>9120073110</v>
      </c>
      <c r="C70" s="21">
        <v>64.7</v>
      </c>
    </row>
    <row r="71" spans="1:3">
      <c r="A71" s="30" t="s">
        <v>27</v>
      </c>
      <c r="B71" s="18">
        <v>9130080140</v>
      </c>
      <c r="C71" s="21">
        <v>100</v>
      </c>
    </row>
    <row r="72" spans="1:3">
      <c r="A72" s="31" t="s">
        <v>28</v>
      </c>
      <c r="B72" s="18">
        <v>9130080210</v>
      </c>
      <c r="C72" s="21">
        <f>840.246-10</f>
        <v>830.24599999999998</v>
      </c>
    </row>
    <row r="73" spans="1:3" hidden="1">
      <c r="A73" s="32"/>
      <c r="B73" s="19"/>
      <c r="C73" s="21"/>
    </row>
    <row r="74" spans="1:3" hidden="1">
      <c r="A74" s="33"/>
      <c r="B74" s="19"/>
      <c r="C74" s="21"/>
    </row>
    <row r="75" spans="1:3">
      <c r="A75" s="33" t="s">
        <v>29</v>
      </c>
      <c r="B75" s="19" t="s">
        <v>34</v>
      </c>
      <c r="C75" s="21">
        <f>'[3]2016'!$F$84</f>
        <v>572.24699999999996</v>
      </c>
    </row>
    <row r="76" spans="1:3" ht="31.5">
      <c r="A76" s="30" t="s">
        <v>30</v>
      </c>
      <c r="B76" s="19" t="s">
        <v>32</v>
      </c>
      <c r="C76" s="21">
        <v>10</v>
      </c>
    </row>
    <row r="77" spans="1:3" ht="47.25">
      <c r="A77" s="33" t="s">
        <v>24</v>
      </c>
      <c r="B77" s="19" t="s">
        <v>97</v>
      </c>
      <c r="C77" s="21">
        <v>0.7</v>
      </c>
    </row>
    <row r="78" spans="1:3" ht="68.25" customHeight="1">
      <c r="A78" s="34" t="s">
        <v>31</v>
      </c>
      <c r="B78" s="20" t="s">
        <v>33</v>
      </c>
      <c r="C78" s="22">
        <v>72.067930000000004</v>
      </c>
    </row>
    <row r="79" spans="1:3" ht="47.25">
      <c r="A79" s="34" t="s">
        <v>95</v>
      </c>
      <c r="B79" s="20" t="s">
        <v>98</v>
      </c>
      <c r="C79" s="21">
        <f>15+10</f>
        <v>25</v>
      </c>
    </row>
    <row r="80" spans="1:3">
      <c r="A80" s="38"/>
      <c r="B80" s="39"/>
      <c r="C80" s="40"/>
    </row>
    <row r="81" spans="1:3" ht="37.5" customHeight="1">
      <c r="A81" s="44" t="s">
        <v>94</v>
      </c>
      <c r="B81" s="45"/>
      <c r="C81" s="45"/>
    </row>
  </sheetData>
  <sheetProtection autoFilter="0"/>
  <autoFilter ref="A9:C71"/>
  <mergeCells count="2">
    <mergeCell ref="A7:C7"/>
    <mergeCell ref="A81:C8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5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k224</dc:creator>
  <cp:lastModifiedBy>Кудрявцев</cp:lastModifiedBy>
  <cp:lastPrinted>2016-02-29T02:04:49Z</cp:lastPrinted>
  <dcterms:created xsi:type="dcterms:W3CDTF">2014-10-22T07:17:08Z</dcterms:created>
  <dcterms:modified xsi:type="dcterms:W3CDTF">2016-11-11T03:08:45Z</dcterms:modified>
</cp:coreProperties>
</file>